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VIEちゃん\Downloads\"/>
    </mc:Choice>
  </mc:AlternateContent>
  <xr:revisionPtr revIDLastSave="0" documentId="8_{32A0DEB6-071B-42F5-9CDC-EB0489CCB9E0}" xr6:coauthVersionLast="47" xr6:coauthVersionMax="47" xr10:uidLastSave="{00000000-0000-0000-0000-000000000000}"/>
  <bookViews>
    <workbookView xWindow="-108" yWindow="-108" windowWidth="23256" windowHeight="12576" xr2:uid="{00000000-000D-0000-FFFF-FFFF00000000}"/>
  </bookViews>
  <sheets>
    <sheet name="検索" sheetId="1" r:id="rId1"/>
    <sheet name="仮名検索" sheetId="2" r:id="rId2"/>
    <sheet name="データ"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15" i="2"/>
  <c r="D16" i="2"/>
  <c r="D15" i="2"/>
  <c r="A16" i="2"/>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B3" i="3"/>
  <c r="C16" i="2" s="1"/>
  <c r="A3" i="3"/>
  <c r="E15" i="1" s="1"/>
  <c r="B2" i="3"/>
  <c r="A2" i="3"/>
  <c r="A15" i="1" s="1"/>
  <c r="C15" i="2"/>
  <c r="D14" i="2"/>
  <c r="C14" i="2"/>
  <c r="D13" i="2"/>
  <c r="C13" i="2"/>
  <c r="D12" i="2"/>
  <c r="C12" i="2"/>
  <c r="D11" i="2"/>
  <c r="C11" i="2"/>
  <c r="D10" i="2"/>
  <c r="C10" i="2"/>
  <c r="D9" i="2"/>
  <c r="C9" i="2"/>
  <c r="D8" i="2"/>
  <c r="C8" i="2"/>
  <c r="D7" i="2"/>
  <c r="C7" i="2"/>
  <c r="D6" i="2"/>
  <c r="C6" i="2"/>
  <c r="D5" i="2"/>
  <c r="C5" i="2"/>
  <c r="D4" i="2"/>
  <c r="C4" i="2"/>
  <c r="C15" i="1"/>
  <c r="C14" i="1"/>
  <c r="C13" i="1"/>
  <c r="C12" i="1"/>
  <c r="C11" i="1"/>
  <c r="C10" i="1"/>
  <c r="C9" i="1"/>
  <c r="C8" i="1"/>
  <c r="C7" i="1"/>
  <c r="C6" i="1"/>
  <c r="C5" i="1"/>
  <c r="C4" i="1"/>
  <c r="D4" i="1" l="1"/>
  <c r="D5" i="1"/>
  <c r="D6" i="1"/>
  <c r="D7" i="1"/>
  <c r="D8" i="1"/>
  <c r="D9" i="1"/>
  <c r="D10" i="1"/>
  <c r="D11" i="1"/>
  <c r="D12" i="1"/>
  <c r="D13" i="1"/>
  <c r="D14" i="1"/>
  <c r="D15" i="1"/>
  <c r="D2" i="1"/>
  <c r="E4" i="1"/>
  <c r="E5" i="1"/>
  <c r="E6" i="1"/>
  <c r="E7" i="1"/>
  <c r="E8" i="1"/>
  <c r="E9" i="1"/>
  <c r="E10" i="1"/>
  <c r="E11" i="1"/>
  <c r="E12" i="1"/>
  <c r="E13" i="1"/>
  <c r="E14" i="1"/>
  <c r="E4" i="2"/>
  <c r="E5" i="2"/>
  <c r="E6" i="2"/>
  <c r="E7" i="2"/>
  <c r="E8" i="2"/>
  <c r="E9" i="2"/>
  <c r="E10" i="2"/>
  <c r="E11" i="2"/>
  <c r="E12" i="2"/>
  <c r="E13" i="2"/>
  <c r="E14" i="2"/>
  <c r="A4" i="1"/>
  <c r="A5" i="1"/>
  <c r="A6" i="1"/>
  <c r="A7" i="1"/>
  <c r="A8" i="1"/>
  <c r="A9" i="1"/>
  <c r="A10" i="1"/>
  <c r="A11" i="1"/>
  <c r="A12" i="1"/>
  <c r="A13" i="1"/>
  <c r="A14" i="1"/>
  <c r="A4" i="2"/>
  <c r="A5" i="2"/>
  <c r="A6" i="2"/>
  <c r="A7" i="2"/>
  <c r="A8" i="2"/>
  <c r="A9" i="2"/>
  <c r="A10" i="2"/>
  <c r="A11" i="2"/>
  <c r="A12" i="2"/>
  <c r="A13" i="2"/>
  <c r="A14" i="2"/>
  <c r="A15" i="2"/>
</calcChain>
</file>

<file path=xl/sharedStrings.xml><?xml version="1.0" encoding="utf-8"?>
<sst xmlns="http://schemas.openxmlformats.org/spreadsheetml/2006/main" count="838" uniqueCount="515">
  <si>
    <t>学習に用いる言葉</t>
  </si>
  <si>
    <t>「調べたい言葉」の欄には、国語の学習をする上でのキーワード（例えば”段落””要約”）を教科書通りに入力すると、ヒットします。</t>
  </si>
  <si>
    <t>調べたい言葉</t>
  </si>
  <si>
    <t>読みがな</t>
  </si>
  <si>
    <t>意味や作品名</t>
  </si>
  <si>
    <t>学年</t>
  </si>
  <si>
    <t>ページ</t>
  </si>
  <si>
    <t>単元名</t>
  </si>
  <si>
    <t>学習に用いる言葉（平仮名入力）</t>
  </si>
  <si>
    <t>「調べたい言葉」の欄には、国語の学習をする上でのキーワード（例えば”おん””くん”）をひらがな入力すると、ヒットします。</t>
  </si>
  <si>
    <t>言葉</t>
  </si>
  <si>
    <t>仮名</t>
  </si>
  <si>
    <r>
      <rPr>
        <sz val="11"/>
        <color theme="1"/>
        <rFont val="Arial"/>
        <family val="2"/>
      </rPr>
      <t>言葉</t>
    </r>
    <r>
      <rPr>
        <sz val="11"/>
        <color rgb="FFFF0000"/>
        <rFont val="Arial"/>
        <family val="2"/>
      </rPr>
      <t>（赤文字は巻末資料にアリ）</t>
    </r>
  </si>
  <si>
    <t>よみがな</t>
  </si>
  <si>
    <t>意味</t>
  </si>
  <si>
    <t>単元</t>
  </si>
  <si>
    <t>あし</t>
  </si>
  <si>
    <t>3年</t>
  </si>
  <si>
    <t>上132</t>
  </si>
  <si>
    <t>漢字の下の方にあって、おおまかな意味を表す部分を「あし」といいます。</t>
  </si>
  <si>
    <t>漢字の組み立て</t>
  </si>
  <si>
    <t>あらすじ</t>
  </si>
  <si>
    <t>2年</t>
  </si>
  <si>
    <t>下70</t>
  </si>
  <si>
    <t>お話しのないようをみじかくまとめたものです。とうじょうじんぶつがしたことや、できごとを、お話しのじゅんにみじかくまとめてつなげると、あらすじになります。</t>
  </si>
  <si>
    <t>みきのたからもの</t>
  </si>
  <si>
    <t>4年</t>
  </si>
  <si>
    <t>上90</t>
  </si>
  <si>
    <t>物語を要約したもの</t>
  </si>
  <si>
    <t>要約するとき</t>
  </si>
  <si>
    <t>アンケート</t>
  </si>
  <si>
    <t>あんけーと</t>
  </si>
  <si>
    <t>上098</t>
  </si>
  <si>
    <t>多くの人の考えを知るための方法に、アンケート調査があります。</t>
  </si>
  <si>
    <t>アンケート調査のしかた</t>
  </si>
  <si>
    <t>インタビュー</t>
  </si>
  <si>
    <t>いんたびゅー</t>
  </si>
  <si>
    <t>上148
(ふろく)</t>
  </si>
  <si>
    <t>物事について調べる方法の一つで、人に会って、知りたいことについて話を聞くこと。</t>
  </si>
  <si>
    <t>上99</t>
  </si>
  <si>
    <t>(教科書の単元内には「インタビュー」という表記はない)</t>
  </si>
  <si>
    <t>仕事のくふうみつけたよ</t>
  </si>
  <si>
    <t>引用</t>
  </si>
  <si>
    <t>いんよう</t>
  </si>
  <si>
    <t>上096</t>
  </si>
  <si>
    <t>ほかの人の言葉や、本などに書かれていることを、自分の文章の中で使うこと。</t>
  </si>
  <si>
    <t>引用するとき</t>
  </si>
  <si>
    <t>5年</t>
  </si>
  <si>
    <t>（書き留めるときに気をつけることを資料ごとに説明）</t>
  </si>
  <si>
    <t>目的に応じて引用するとき</t>
  </si>
  <si>
    <t>SNS</t>
  </si>
  <si>
    <t>えすえぬえす</t>
  </si>
  <si>
    <t>ソーシャルネットワーキングサービスの略語。インターネットを通じて会員同士でこうりゅうできる機能を提供するサービスのこと。</t>
  </si>
  <si>
    <t>想像力のスイッチを入れよう</t>
  </si>
  <si>
    <t>奥付</t>
  </si>
  <si>
    <t>おくづけ</t>
  </si>
  <si>
    <t>上097</t>
  </si>
  <si>
    <t>（吹き出し／出典に示すために必要な情報が、奥付にまとめられている）</t>
  </si>
  <si>
    <t>帯</t>
  </si>
  <si>
    <t>おび</t>
  </si>
  <si>
    <t>上107</t>
  </si>
  <si>
    <t>（言葉による説明なし：図で表示）</t>
  </si>
  <si>
    <t>本のポップや帯を作ろう</t>
  </si>
  <si>
    <t>音</t>
  </si>
  <si>
    <t>おん</t>
  </si>
  <si>
    <t>上050</t>
  </si>
  <si>
    <t>中国での漢字の発音のし方。聞いただけでは意味の分かりにくいものが多い。</t>
  </si>
  <si>
    <t>漢字の音と訓</t>
  </si>
  <si>
    <t>音訓さくいん</t>
  </si>
  <si>
    <t>おんくんさくいん</t>
  </si>
  <si>
    <t>上040</t>
  </si>
  <si>
    <t>漢字の音か訓が分かっているときは、「音訓さくいん」を見ましょう。音訓さくいんには、読み方が五十音順にならんでいます。ふつう、音はかたかなで、訓は平がなでしめされています。</t>
  </si>
  <si>
    <t>漢字辞典を使おう</t>
  </si>
  <si>
    <t>会話文・地の文</t>
  </si>
  <si>
    <t>かいわぶん・じのぶん</t>
  </si>
  <si>
    <t>下28</t>
  </si>
  <si>
    <t>かぎ（「」）でしめしている、登場人物の言葉を会話文といい、他のところを地の文という。物語では、主に地の文によって話が進む。</t>
  </si>
  <si>
    <t>ちいちゃんのかげおくり</t>
  </si>
  <si>
    <t>科学読み物</t>
  </si>
  <si>
    <t>かがくよみもの</t>
  </si>
  <si>
    <t>上108</t>
  </si>
  <si>
    <t>ふつう、一つの物事についてくわしく説明している。題名にせつめいされている物事や、その取り上げ方が表れていることが多い。</t>
  </si>
  <si>
    <t>本で知ったことをクイズにしよう</t>
  </si>
  <si>
    <t>かぎ</t>
  </si>
  <si>
    <t>上103</t>
  </si>
  <si>
    <t>（「　」）①会話、②書名・題名、③思ったこと、④とくにほかの文と分けたい言葉や文をしめす場合に使います。</t>
  </si>
  <si>
    <t>画</t>
  </si>
  <si>
    <t>かく</t>
  </si>
  <si>
    <t>上039</t>
  </si>
  <si>
    <t>漢字を組み立てているひとつづきの線や点を、画といいます。</t>
  </si>
  <si>
    <t>画数</t>
  </si>
  <si>
    <t>かくすう</t>
  </si>
  <si>
    <t>何画で書くかが、その漢字の画数です。</t>
  </si>
  <si>
    <t>かじょう書き</t>
  </si>
  <si>
    <t>かじょうがき</t>
  </si>
  <si>
    <t>上046</t>
  </si>
  <si>
    <t>事がらを、短く、一つ一つ分けて書きならべる書き方のこと。</t>
  </si>
  <si>
    <t>聞き取りメモのくふう</t>
  </si>
  <si>
    <t>語り手</t>
  </si>
  <si>
    <t>かたりて</t>
  </si>
  <si>
    <t>下134</t>
  </si>
  <si>
    <t>物語の地の文を語る人。人物の行動や気持ち、場面の様子などを語りながら、話を進めていく。</t>
  </si>
  <si>
    <t>モチモチの木</t>
  </si>
  <si>
    <t>かまえ</t>
  </si>
  <si>
    <t>上133</t>
  </si>
  <si>
    <t>漢字辞典</t>
  </si>
  <si>
    <t>かんじじてん</t>
  </si>
  <si>
    <t>上038</t>
  </si>
  <si>
    <t>漢字の読み方や成り立ち、意味、使い方などを知りたいときに使いましょう。漢字を組み立てている部分や画数について知ることができます。</t>
  </si>
  <si>
    <t>かんむり</t>
  </si>
  <si>
    <t>漢字の上の方にあって、おおまかな意味を表す部分を「あし」といいます。</t>
  </si>
  <si>
    <t>慣用句</t>
  </si>
  <si>
    <t>かんようく</t>
  </si>
  <si>
    <t>下60</t>
  </si>
  <si>
    <t>いくつかの言葉が組み合わさって、新しい意味をもつようになった決まり文句を、慣用句といいます。</t>
  </si>
  <si>
    <t>季語</t>
  </si>
  <si>
    <t>きご</t>
  </si>
  <si>
    <t>上091</t>
  </si>
  <si>
    <t>きせつを表す言葉。</t>
  </si>
  <si>
    <t>俳句を楽しもう</t>
  </si>
  <si>
    <t>議題</t>
  </si>
  <si>
    <t>ぎだい</t>
  </si>
  <si>
    <t>下40</t>
  </si>
  <si>
    <t>話し合いや会議などで取り上げられる題材のこと。話し合うことによって何かを決めたり、たがいの考えを交流したりしたい事がらを選ぶとよい。</t>
  </si>
  <si>
    <t>クラスのみんなで決めるには</t>
  </si>
  <si>
    <t>キャッチコピー</t>
  </si>
  <si>
    <t>きゃっちこぴー</t>
  </si>
  <si>
    <t>上125</t>
  </si>
  <si>
    <t>相手を引きつけるようにくふうされた、短い言葉</t>
  </si>
  <si>
    <t>ポスターを読もう</t>
  </si>
  <si>
    <t>共通語</t>
  </si>
  <si>
    <t>きょうつうご</t>
  </si>
  <si>
    <t>どの地方の人でも分かる言葉づかい</t>
  </si>
  <si>
    <t>方言と共通語</t>
  </si>
  <si>
    <t>句読点</t>
  </si>
  <si>
    <t>くとうてん</t>
  </si>
  <si>
    <t>丸（。）を句点、点（、）を読点、合わせて句読点といいます。句点は文の終わりに、読点は文のなかの意味の切れ目にうって、文を読みやすくします。</t>
  </si>
  <si>
    <t>組み立て</t>
  </si>
  <si>
    <t>くみたて</t>
  </si>
  <si>
    <t>上085</t>
  </si>
  <si>
    <t>文しょうなどが、どんなまとまりとじゅんじょでできているかということ。</t>
  </si>
  <si>
    <t>こんなもの、みつけたよ</t>
  </si>
  <si>
    <t>訓</t>
  </si>
  <si>
    <t>くん</t>
  </si>
  <si>
    <t>日本で使っていた言葉に中国の漢字意味を当てはめた読み方。聞いてすぐに意味が分かるものが多い。</t>
  </si>
  <si>
    <t>敬語</t>
  </si>
  <si>
    <t>けいご</t>
  </si>
  <si>
    <t>聞き手や、会話の中に出てくる人などに対して敬意を表すために、状況に応じてていねいな言葉づかいをすること。</t>
  </si>
  <si>
    <t>謙譲語</t>
  </si>
  <si>
    <t>けんじょうご</t>
  </si>
  <si>
    <t>自分や身内の者の動作をけんそんしていうことで、その動作を受ける人への敬意を表す表現。</t>
  </si>
  <si>
    <t>構成</t>
  </si>
  <si>
    <t>こうせい</t>
  </si>
  <si>
    <t>話や文章の全体が、どのようなまとまりで組み立てられているかということ。</t>
  </si>
  <si>
    <t>言葉の意味がわかること</t>
  </si>
  <si>
    <t>国語辞典</t>
  </si>
  <si>
    <t>こくごじてん</t>
  </si>
  <si>
    <t>言葉の意味や使い方、漢字の書き表し方などを知りたいときにつかいましょう。</t>
  </si>
  <si>
    <t>国語辞典を使おう</t>
  </si>
  <si>
    <t>故事成語</t>
  </si>
  <si>
    <t>こじせいご</t>
  </si>
  <si>
    <t>下58</t>
  </si>
  <si>
    <t>ことわざににたみじかい言葉で、中国につたわる古い出来事や物語などがもとになってできた言葉を故事成語といいます。</t>
  </si>
  <si>
    <t>ことわざ・故事成語</t>
  </si>
  <si>
    <t>こそあど言葉</t>
  </si>
  <si>
    <t>こそあどことば</t>
  </si>
  <si>
    <t>上094</t>
  </si>
  <si>
    <t>物事や場所などを指ししめたり、たずねたりするときに使う言葉。</t>
  </si>
  <si>
    <t>こそあど言葉を使いこなそう</t>
  </si>
  <si>
    <t>ことわざ</t>
  </si>
  <si>
    <t>下56</t>
  </si>
  <si>
    <t>生きていくうえでのちえを、みじかい言葉や言い回しで表したものを、ことわざといいます。</t>
  </si>
  <si>
    <t>コラム</t>
  </si>
  <si>
    <t>こらむ</t>
  </si>
  <si>
    <t>世の中の出来事や、季節の話題などについて書かれた文章。書き手の意見などがもりこまれる場合が多い。</t>
  </si>
  <si>
    <t>新聞を読もう</t>
  </si>
  <si>
    <t>根拠</t>
  </si>
  <si>
    <t>こんきょ</t>
  </si>
  <si>
    <t>考えや主張のもとにになっているもので、客観的な事実や、体験などの具体的な事例によって示されることが多い。</t>
  </si>
  <si>
    <t>文章に説得力をもたせるには</t>
  </si>
  <si>
    <t>索引</t>
  </si>
  <si>
    <t>さくいん</t>
  </si>
  <si>
    <t>ふつう、本の後ろにある。本の中に出てくる言葉や物事をぬき出して、五十音順に整理し、どのページにあるのかをしめしている。</t>
  </si>
  <si>
    <t>上036</t>
  </si>
  <si>
    <t>（百科事典の）「さくいん」の巻には、全ての見出し語五十音じゅんならべてあり、見出し語がのっている巻・ページが分かる。</t>
  </si>
  <si>
    <t>図書館の達人になろう</t>
  </si>
  <si>
    <t>作者</t>
  </si>
  <si>
    <t>さくしゃ</t>
  </si>
  <si>
    <t>1年</t>
  </si>
  <si>
    <t>上109</t>
  </si>
  <si>
    <t>おはなしをつくったひとを、そのおはなしのさくしゃといいます。</t>
  </si>
  <si>
    <t>やくそく</t>
  </si>
  <si>
    <t>司会</t>
  </si>
  <si>
    <t>しかい</t>
  </si>
  <si>
    <t>４年</t>
  </si>
  <si>
    <t>下37</t>
  </si>
  <si>
    <t>話し合いなどを目的や話題に合わせて進行すること。またそれを行う人。</t>
  </si>
  <si>
    <t>おすすめの一冊を決めよう</t>
  </si>
  <si>
    <t>質問</t>
  </si>
  <si>
    <t>しつもん</t>
  </si>
  <si>
    <t>知りたいことなどを人にきくこと。</t>
  </si>
  <si>
    <t>あったらいいなこんなもの</t>
  </si>
  <si>
    <t>視点</t>
  </si>
  <si>
    <t>してん</t>
  </si>
  <si>
    <t>6年</t>
  </si>
  <si>
    <t>物語などで、語り手がその作品をどこから見て語っているかということ。</t>
  </si>
  <si>
    <t>帰り道</t>
  </si>
  <si>
    <t>ジャンル</t>
  </si>
  <si>
    <t>じゃんる</t>
  </si>
  <si>
    <t>（言葉による説明なし：吹き出し）</t>
  </si>
  <si>
    <t>作家で広げるわたしたちの読書</t>
  </si>
  <si>
    <t>修飾語</t>
  </si>
  <si>
    <t>しゅうしょくご</t>
  </si>
  <si>
    <t>下32</t>
  </si>
  <si>
    <t>「どんな」「どのくらい」のように、文の意味をくわしくする言葉を、修飾語といいます。</t>
  </si>
  <si>
    <t>修飾語を使って書こう</t>
  </si>
  <si>
    <t>主語</t>
  </si>
  <si>
    <t>しゅご</t>
  </si>
  <si>
    <t>下29</t>
  </si>
  <si>
    <t>文の中で、「だれが（は）」「何が（は）」にあたることばを主語といいます。</t>
  </si>
  <si>
    <t>主語と述語に気をつけよう</t>
  </si>
  <si>
    <t>取材</t>
  </si>
  <si>
    <t>しゅざい</t>
  </si>
  <si>
    <t>知りたいことについて、さまざまな方法で調べて、材料を集めること。じっさいに見たり聞いたりする、本などで調べる、アンケート調査をするなどの方法がある。</t>
  </si>
  <si>
    <t>新聞を作ろう</t>
  </si>
  <si>
    <t>主張</t>
  </si>
  <si>
    <t>しゅちょう</t>
  </si>
  <si>
    <t>自分の意見や思いを他の人にうったえるえること。またその意見や思いのこと。</t>
  </si>
  <si>
    <t>熟語</t>
  </si>
  <si>
    <t>じゅくご</t>
  </si>
  <si>
    <t>下96</t>
  </si>
  <si>
    <t>二字以上の漢字の組み合わせでできた言葉を、熟語といいます。</t>
  </si>
  <si>
    <t>熟語の意味</t>
  </si>
  <si>
    <t>熟語は音読みと音読み、訓読みと訓読みを組み合わせたものが多くあり、音読みと訓読みを組み合わせたものもあります。二字以上の漢字が結びついた言葉には全体をひとまとめににして特別な読み方をするものがあります。</t>
  </si>
  <si>
    <t>熟語の読み方</t>
  </si>
  <si>
    <t>述語</t>
  </si>
  <si>
    <t>じゅつご</t>
  </si>
  <si>
    <t>文の中で、「どうする」「どんなだ」「何だ」にあたることばを主語といいます。</t>
  </si>
  <si>
    <t>出典</t>
  </si>
  <si>
    <t>しゅってん</t>
  </si>
  <si>
    <t>引用した言葉が書かれていた本やしりょうのこと。本の場合は、①作者名、②題名、③出版社名（発行所）名、④発行年、⑤書かれていたページをしめす。</t>
  </si>
  <si>
    <t>情景</t>
  </si>
  <si>
    <t>じょうけい</t>
  </si>
  <si>
    <t>物語や詩で登場人物の気持ちとひびき合うようにえがかれた、風景や場面の様子。その登場人物の目にうつった景色や聞こえた音などとして、修飾語などとともにえがかれることが多い。</t>
  </si>
  <si>
    <t>ごんぎつね</t>
  </si>
  <si>
    <t>叙情詩</t>
  </si>
  <si>
    <t>じょじょうし</t>
  </si>
  <si>
    <t>喜びや悲しみなどの自分の感情を、直接的に表現した詩。</t>
  </si>
  <si>
    <t>好きな詩のよさを伝えよう</t>
  </si>
  <si>
    <t>事例</t>
  </si>
  <si>
    <t>じれい</t>
  </si>
  <si>
    <t>ある物事や考えを説明するために霊としてあげられる、具体的な事実のこと。</t>
  </si>
  <si>
    <t>実験や調査によって分かったことや実際の経験や現状に基づいたことなどがああります。</t>
  </si>
  <si>
    <t>主張と事例</t>
  </si>
  <si>
    <t>心情</t>
  </si>
  <si>
    <t>しんじょう</t>
  </si>
  <si>
    <t>人物が思ったり感じたりしていること。</t>
  </si>
  <si>
    <t>銀色の裏地</t>
  </si>
  <si>
    <t>人物像</t>
  </si>
  <si>
    <t>じんぶつぞう</t>
  </si>
  <si>
    <t>人物の性格や特徴などを総合的にとらえたもの。</t>
  </si>
  <si>
    <t>推敲</t>
  </si>
  <si>
    <t>すいこう</t>
  </si>
  <si>
    <t>一度書いた文章を、よりよくするために、修正などをすること。</t>
  </si>
  <si>
    <t>文章を推敲しよう</t>
  </si>
  <si>
    <t>ずかん</t>
  </si>
  <si>
    <t>上97</t>
  </si>
  <si>
    <t>（写真による説明）</t>
  </si>
  <si>
    <t>お気に入りの本をしょうかいしよう</t>
  </si>
  <si>
    <t>図鑑</t>
  </si>
  <si>
    <t>絵やしゃしん、図などを使って物事を説明した本。「植物図鑑」「動物図鑑」など、1さつにおなじなかまのものを数多く集めて、しょうかいしている。</t>
  </si>
  <si>
    <t>スピーチ</t>
  </si>
  <si>
    <t>すぴーち</t>
  </si>
  <si>
    <t>（言葉による説明なし）</t>
  </si>
  <si>
    <t>「子ども未来科」で何をする</t>
  </si>
  <si>
    <t>今、私は、ぼくは</t>
  </si>
  <si>
    <t>せつめいしている本</t>
  </si>
  <si>
    <t>せつめいしているほん</t>
  </si>
  <si>
    <t>設定</t>
  </si>
  <si>
    <t>せってい</t>
  </si>
  <si>
    <t>上082</t>
  </si>
  <si>
    <t>時、場所、登場人物など、その物語全体に関わること。</t>
  </si>
  <si>
    <t>一つの花</t>
  </si>
  <si>
    <t>総画さくいん</t>
  </si>
  <si>
    <t>そうかくさくいん</t>
  </si>
  <si>
    <t>上041</t>
  </si>
  <si>
    <t>総画さくいんには、漢字が、総画数の少ないものから順にならんでいます。</t>
  </si>
  <si>
    <t>尊敬語</t>
  </si>
  <si>
    <t>そんけいご</t>
  </si>
  <si>
    <t>相手や話題になっている人のを高める事で敬意を表す表現。</t>
  </si>
  <si>
    <t>対比</t>
  </si>
  <si>
    <t>たいひ</t>
  </si>
  <si>
    <t>上055</t>
  </si>
  <si>
    <t>二つのものをくらべて、ちがいをはっきりさせること。</t>
  </si>
  <si>
    <t>思いやりのデザイン</t>
  </si>
  <si>
    <t>だいめい</t>
  </si>
  <si>
    <t>上077</t>
  </si>
  <si>
    <t>「おおきなかぶ」は このおはなしのだいめいです。</t>
  </si>
  <si>
    <t>おおきなかぶ</t>
  </si>
  <si>
    <t>上095</t>
  </si>
  <si>
    <t>としょかんとなかよし</t>
  </si>
  <si>
    <t>ダッシュ</t>
  </si>
  <si>
    <t>だっしゅ</t>
  </si>
  <si>
    <t>①説明をおぎなう場合、②言い切りにせず、とちゅうで止める場合に使います。</t>
  </si>
  <si>
    <t>たれ</t>
  </si>
  <si>
    <t>短歌</t>
  </si>
  <si>
    <t>たんか</t>
  </si>
  <si>
    <t>上088</t>
  </si>
  <si>
    <t>短歌・俳句に親しもう</t>
  </si>
  <si>
    <t>段落</t>
  </si>
  <si>
    <t>だんらく</t>
  </si>
  <si>
    <t>文章を組み立てている、事がらごとのないようのまとまり。はじめを一字下げて表す。</t>
  </si>
  <si>
    <t>文様</t>
  </si>
  <si>
    <t>中点</t>
  </si>
  <si>
    <t>ちゅうてん</t>
  </si>
  <si>
    <t>（・）言葉をならべる場合に使います。</t>
  </si>
  <si>
    <t>著作権</t>
  </si>
  <si>
    <t>ちょさくけん</t>
  </si>
  <si>
    <t>著作物を作った人がもつ権利のことです。適切に引用し、出典をしめす場合や、個人的にか使う場合をのぞいて、著作物を使う場合は、作った人の許可が必要です。</t>
  </si>
  <si>
    <t>図書館を使いこなそう</t>
  </si>
  <si>
    <t>デジタル機器と私たち</t>
  </si>
  <si>
    <t>著作物</t>
  </si>
  <si>
    <t>ちょさくぶつ</t>
  </si>
  <si>
    <t>自分で工夫して考えや思いを表現した文章や音楽、絵などを著作物といいます。あなたの作品も著作物です。</t>
  </si>
  <si>
    <t>つくり</t>
  </si>
  <si>
    <t>上130</t>
  </si>
  <si>
    <t>漢字の右側におかれる部分を、「つくり」といいます。つくりが、おおまかな意味を表すこともあります。</t>
  </si>
  <si>
    <t>つなぎ言葉</t>
  </si>
  <si>
    <t>つなぎことば</t>
  </si>
  <si>
    <t>前の文と後ろの文のつながり方をはっきりさせる言葉。</t>
  </si>
  <si>
    <t>つなぎ言葉のはたらきを知ろう</t>
  </si>
  <si>
    <t>つめ</t>
  </si>
  <si>
    <t>「あ」のところには、1文字目が「あ行（あ・い・う・え・お」の言葉がのっています。</t>
  </si>
  <si>
    <t>丁寧語</t>
  </si>
  <si>
    <t>ていねいご</t>
  </si>
  <si>
    <t>あまり親しくない人や大勢の人に対して、話したり書いたりするときは「です」「ます」や、「ございます」などの言葉を使う表現のこと。</t>
  </si>
  <si>
    <t>伝記</t>
  </si>
  <si>
    <t>でんき</t>
  </si>
  <si>
    <t>実在の人物の人生をえがいた読み物です。</t>
  </si>
  <si>
    <t>やなせたかし</t>
  </si>
  <si>
    <t>問い</t>
  </si>
  <si>
    <t>とい</t>
  </si>
  <si>
    <t>せつめいする文章などで、これから何を書くかを、読み手に問いかける形で表した文のこと。</t>
  </si>
  <si>
    <t>とうじょうじんぶつ</t>
  </si>
  <si>
    <t>上030</t>
  </si>
  <si>
    <t>おはなしのなかにでてくる人のこと。</t>
  </si>
  <si>
    <t>ふきのとう</t>
  </si>
  <si>
    <t>どくしょきろく</t>
  </si>
  <si>
    <t>ほんをよんだり、よんでもらったりしたら、だいめいや、よんだひをかいておきましょう。</t>
  </si>
  <si>
    <t>読書きろく</t>
  </si>
  <si>
    <t>上035</t>
  </si>
  <si>
    <t>読んだ本は、ノートやカードに書いておきましょう。</t>
  </si>
  <si>
    <t>図書館たんけん</t>
  </si>
  <si>
    <t>上100</t>
  </si>
  <si>
    <t>読書きろくをふりかえり、じぶんはどんな本がすきなのかを考える。</t>
  </si>
  <si>
    <t>本を読んだら、きろくをつけましょう。後から思い出すときや、もっと読みたい本をさがすときに、やくに立ちます。</t>
  </si>
  <si>
    <t>図書館たんていだん</t>
  </si>
  <si>
    <t>読書記録</t>
  </si>
  <si>
    <t>上037</t>
  </si>
  <si>
    <t>本を読んだら、記録をつけましょう。「おすすめ度」のらんには、友達にすすめたい気持ちを、★の数で表しましょう。</t>
  </si>
  <si>
    <t>本を読んだら、記録をつけましょう。「おすすめ度」のらんには、だれかにすすめたい気持ちを、５段階程度で書きましょう。</t>
  </si>
  <si>
    <t>本を読んだり調べたりしたら記録をつけましょう。「おすすめ度」のらんには、だれかにすすめたい気持ちを、５段階程度で書きましょう。</t>
  </si>
  <si>
    <t>公共図書館を活用しよう。</t>
  </si>
  <si>
    <t>成り立ち</t>
  </si>
  <si>
    <t>なりたち</t>
  </si>
  <si>
    <t>その漢字が、どのようにしてできたかを表しています。</t>
  </si>
  <si>
    <t>二十四節気</t>
  </si>
  <si>
    <t>にじゅうしせっき</t>
  </si>
  <si>
    <t>日本では、こよみのうえで季節を二十四に区切っていました。</t>
  </si>
  <si>
    <t>春のいぶき</t>
  </si>
  <si>
    <t>日本十進分類法</t>
  </si>
  <si>
    <t>にっぽんじっしんぶんるいほう</t>
  </si>
  <si>
    <t>日本十進分類法では、全ての本を内容によって十の種類に分け、それぞれをさらに細かく十ずつに分けています。</t>
  </si>
  <si>
    <t>ニュースサイト</t>
  </si>
  <si>
    <t>にゅーすさいと</t>
  </si>
  <si>
    <t>ニュースを発信しているウェブサイト。特定の新聞社などが、自社の記事だけを配信するサイトや、複数の配信元の記事を配信するサイトなどがある。</t>
  </si>
  <si>
    <t>インターネットでニュースを読もう</t>
  </si>
  <si>
    <t>にょう</t>
  </si>
  <si>
    <t>俳句</t>
  </si>
  <si>
    <t>はいく</t>
  </si>
  <si>
    <t>五・七・五の十七音で作られたみじかい詩。</t>
  </si>
  <si>
    <t>はしら</t>
  </si>
  <si>
    <t>そのページにある、さいしょとさいごの見出し語がのっています。長い言葉は、とちゅうまでしか書かれてないこともあります。</t>
  </si>
  <si>
    <t>場面</t>
  </si>
  <si>
    <t>ばめん</t>
  </si>
  <si>
    <t>上078</t>
  </si>
  <si>
    <t>ばしょやできごとなどでひとまとまりになっているところを、ばめんといいます。</t>
  </si>
  <si>
    <t>スイミー</t>
  </si>
  <si>
    <t>パンフレット</t>
  </si>
  <si>
    <t>ぱんふれっと</t>
  </si>
  <si>
    <t>上122</t>
  </si>
  <si>
    <t>場所や物について、説明したり、よさを知らせたりするためのもの。</t>
  </si>
  <si>
    <t>パンフレットを読もう</t>
  </si>
  <si>
    <t>ひっしゃ</t>
  </si>
  <si>
    <t>文しょうを書いた人のこと</t>
  </si>
  <si>
    <t>どうぶつえんのじゅうい</t>
  </si>
  <si>
    <t>百科事典</t>
  </si>
  <si>
    <t>ひゃっかじてん</t>
  </si>
  <si>
    <t>百科事典では、いろいろなことを調べることができます。</t>
  </si>
  <si>
    <t>ひょうし</t>
  </si>
  <si>
    <t>複合語</t>
  </si>
  <si>
    <t>ふくごうご</t>
  </si>
  <si>
    <t>二つ以上の言葉が結び付いて、新たな言葉になったもの。</t>
  </si>
  <si>
    <t>ブックトーク</t>
  </si>
  <si>
    <t>ぶっくとーく</t>
  </si>
  <si>
    <t>一つのテーマに沿って、何冊かの本を紹介する活動。</t>
  </si>
  <si>
    <t>私と本</t>
  </si>
  <si>
    <t>部首</t>
  </si>
  <si>
    <t>ぶしゅ</t>
  </si>
  <si>
    <t>漢字を分類するとき、形の上で目印とするもの。</t>
  </si>
  <si>
    <t>部首さくいん</t>
  </si>
  <si>
    <t>ぶしゅさくいん</t>
  </si>
  <si>
    <t>部首さくいんには、部首が、画数の少ないものから順にならんでいます。</t>
  </si>
  <si>
    <t>へん</t>
  </si>
  <si>
    <t>漢字の左側にあって、おおまかな意味を表す部分を「へん」といいます。</t>
  </si>
  <si>
    <t>方言</t>
  </si>
  <si>
    <t>ほうげん</t>
  </si>
  <si>
    <t>ふだん、家族や友達と話すとき、住んでいる地方特有の表現をふくんだ言葉づかいをしていますこれを方言といいます。</t>
  </si>
  <si>
    <t>ほうこく</t>
  </si>
  <si>
    <t>仕事のくふう見つけたよ</t>
  </si>
  <si>
    <t>母語</t>
  </si>
  <si>
    <t>ぼご</t>
  </si>
  <si>
    <t>人が生まれて最初に習い、覚えた言葉のこと。</t>
  </si>
  <si>
    <t>ポスター</t>
  </si>
  <si>
    <t>ぽすたー</t>
  </si>
  <si>
    <t>上124</t>
  </si>
  <si>
    <t>行事のあんない、マナーのよびかけ、商品のせんでんなど、知らせたいことを１まいの紙にまとめたもの。</t>
  </si>
  <si>
    <t>ポップ</t>
  </si>
  <si>
    <t>ぽっぷ</t>
  </si>
  <si>
    <t>本のしゅるい</t>
  </si>
  <si>
    <t>ほんのしゅるい</t>
  </si>
  <si>
    <t>お話／ずかん／詩／せつめいしている本</t>
  </si>
  <si>
    <t>本文</t>
  </si>
  <si>
    <t>ほんぶん</t>
  </si>
  <si>
    <t>出来事のくわしい内容。解説が加わることもある。</t>
  </si>
  <si>
    <t>翻訳作品</t>
  </si>
  <si>
    <t>ほんやくさくひん</t>
  </si>
  <si>
    <t>外国語で書かれた作品を日本語にしたものを翻訳作品といいます。</t>
  </si>
  <si>
    <t>ぼくのブック・ウーマン</t>
  </si>
  <si>
    <t>見出し</t>
  </si>
  <si>
    <t>みだし</t>
  </si>
  <si>
    <t>上093</t>
  </si>
  <si>
    <t>文章のまとまりの初めに置かれる、要点を短くまとめた言葉。</t>
  </si>
  <si>
    <t>記事の題にあたる。内容をみじかい言葉で表して、ひと目で分かるようにしている。</t>
  </si>
  <si>
    <t>見出し語</t>
  </si>
  <si>
    <t>みだしご</t>
  </si>
  <si>
    <t>（言葉による説明なし：図の中に表示）</t>
  </si>
  <si>
    <t>百科事典で知りたいことを見つけるには、調べたい物事（見出し語）の最初の文字が記されている背を見て巻を選ぶ。見出し語は50音順にならんでいる。</t>
  </si>
  <si>
    <t>メモ</t>
  </si>
  <si>
    <t>めも</t>
  </si>
  <si>
    <t>上042</t>
  </si>
  <si>
    <t>聞いたことや考えたことを、書きとめること。</t>
  </si>
  <si>
    <t>ともだちはどこかな</t>
  </si>
  <si>
    <t>上057</t>
  </si>
  <si>
    <t>ていねいにかんさつし、見つけたことやきづいたことをメモしましょう</t>
  </si>
  <si>
    <t>かんさつ名人になろう</t>
  </si>
  <si>
    <t>おぼえておきたいことや、あとからたしかめたいこと、だれかにしらせたいことを書きます。</t>
  </si>
  <si>
    <t>メモをとるとき</t>
  </si>
  <si>
    <t>上116</t>
  </si>
  <si>
    <t>聞きながらメモをとる</t>
  </si>
  <si>
    <t>ことばでみちあんない</t>
  </si>
  <si>
    <t>上047</t>
  </si>
  <si>
    <t>まとまりごとに、短い言葉で書く。かじょう書きにする。矢印や記号などを用いる。しつもんやかくにんしたいところにしるしをつけておく。</t>
  </si>
  <si>
    <t>面</t>
  </si>
  <si>
    <t>めん</t>
  </si>
  <si>
    <t>新聞のページは、「面」とよばれる。社会面や経済面、スポーツ面、スポーツ面など、面によって内容がちがっている。</t>
  </si>
  <si>
    <t>やくしゃ</t>
  </si>
  <si>
    <t>１年</t>
  </si>
  <si>
    <t>下118</t>
  </si>
  <si>
    <t>がいこくの文しょうを、にほんごの文しょうになおすことを、やくすといいます。やくした人はやくしゃといいます。</t>
  </si>
  <si>
    <t>ずうっとずっと、大すきだよ</t>
  </si>
  <si>
    <t>山場</t>
  </si>
  <si>
    <t>やまば</t>
  </si>
  <si>
    <t>物語の中で、中心となる人物のものの見方・考え方や、人物どうしの関係が大きく変わるところ。</t>
  </si>
  <si>
    <t>大造じいさんとガン</t>
  </si>
  <si>
    <t>要旨</t>
  </si>
  <si>
    <t>ようし</t>
  </si>
  <si>
    <t>筆者が文章で取り上げている内容の中心となる事がらや、それについての筆者の考え方の中心となる事がら。</t>
  </si>
  <si>
    <t>見立てる</t>
  </si>
  <si>
    <t>文章の話題と全体の構成から、筆者の考えをとらえる。字数に応じて筆者の考えをまとめる。</t>
  </si>
  <si>
    <t>言葉の意味が分かること</t>
  </si>
  <si>
    <t>固有種が教えてくれること</t>
  </si>
  <si>
    <t>要点</t>
  </si>
  <si>
    <t>ようてん</t>
  </si>
  <si>
    <t>上045</t>
  </si>
  <si>
    <t>物事や人の話などの中心となる、大事な事がら。</t>
  </si>
  <si>
    <t>要約</t>
  </si>
  <si>
    <t>ようやく</t>
  </si>
  <si>
    <t>上090</t>
  </si>
  <si>
    <t>話や文章の内容を短くまとめることを要約といいます。目的におうじて、元の文章の組み立てや表現をいかしたり、自分の言葉に言いかえたりしてまとめる。</t>
  </si>
  <si>
    <t xml:space="preserve">要約するとき
</t>
  </si>
  <si>
    <t>リード文</t>
  </si>
  <si>
    <t>りーどぶん</t>
  </si>
  <si>
    <t>記事の内容を短くまとめたもの。長い記事の場合に、本文の前につられる。</t>
  </si>
  <si>
    <t>リーフレット</t>
  </si>
  <si>
    <t>りーふれっと</t>
  </si>
  <si>
    <t>説明やせんでんなどを記した紙で、二つおりていどのかんたんなもの。</t>
  </si>
  <si>
    <t>工芸品のみりょくを伝えよう</t>
  </si>
  <si>
    <t>連</t>
  </si>
  <si>
    <t>れん</t>
  </si>
  <si>
    <t>上119</t>
  </si>
  <si>
    <t>一行空きなどを入れて区切られた、詩の中のそれぞれのまとまり。</t>
  </si>
  <si>
    <t>わたしと小鳥とすずと</t>
  </si>
  <si>
    <t>話題</t>
  </si>
  <si>
    <t>わだい</t>
  </si>
  <si>
    <t>２年</t>
  </si>
  <si>
    <t>下36</t>
  </si>
  <si>
    <t>話し合ったりするときの話し合ったりするときのざいりょうや、中心となることがらのことです。</t>
  </si>
  <si>
    <t>そうだんにのってください</t>
  </si>
  <si>
    <t>わり付け</t>
  </si>
  <si>
    <t>わりつけ</t>
  </si>
  <si>
    <t>新聞などで、記事や見出し、写真・図などの大きさと、入れる場所を決めること。</t>
  </si>
  <si>
    <t>割り付け</t>
  </si>
  <si>
    <t>→「わり付け」を見よ</t>
  </si>
  <si>
    <t>おすすめパンフレットを作ろう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</si>
</sst>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scheme val="minor"/>
    </font>
    <font>
      <b/>
      <sz val="16"/>
      <color theme="1"/>
      <name val="Ud デジタル 教科書体 n-b"/>
      <family val="1"/>
      <charset val="128"/>
    </font>
    <font>
      <sz val="11"/>
      <color theme="1"/>
      <name val="ＭＳ ゴシック"/>
      <family val="3"/>
      <charset val="128"/>
    </font>
    <font>
      <b/>
      <sz val="10"/>
      <color theme="1"/>
      <name val="Ud デジタル 教科書体 n-b"/>
      <family val="1"/>
      <charset val="128"/>
    </font>
    <font>
      <sz val="12"/>
      <color rgb="FF000000"/>
      <name val="Meiryo"/>
      <family val="3"/>
      <charset val="128"/>
    </font>
    <font>
      <b/>
      <sz val="11"/>
      <color theme="1"/>
      <name val="Ud デジタル 教科書体 n-b"/>
      <family val="1"/>
      <charset val="128"/>
    </font>
    <font>
      <sz val="11"/>
      <name val="aptos narrow"/>
    </font>
    <font>
      <sz val="11"/>
      <color theme="1"/>
      <name val="aptos narrow"/>
      <scheme val="minor"/>
    </font>
    <font>
      <sz val="11"/>
      <color theme="1"/>
      <name val="Arial"/>
    </font>
    <font>
      <u/>
      <sz val="11"/>
      <color rgb="FF0000FF"/>
      <name val="Arial"/>
    </font>
    <font>
      <b/>
      <sz val="11"/>
      <color rgb="FFFF0000"/>
      <name val="ＭＳ ゴシック"/>
      <family val="3"/>
      <charset val="128"/>
    </font>
    <font>
      <u/>
      <sz val="11"/>
      <color rgb="FF0000FF"/>
      <name val="Arial"/>
    </font>
    <font>
      <sz val="11"/>
      <color rgb="FF000000"/>
      <name val="ＭＳ ゴシック"/>
      <family val="3"/>
      <charset val="128"/>
    </font>
    <font>
      <u/>
      <sz val="11"/>
      <color rgb="FF467886"/>
      <name val="Arial"/>
    </font>
    <font>
      <sz val="11"/>
      <color rgb="FFFF0000"/>
      <name val="aptos narrow"/>
      <scheme val="minor"/>
    </font>
    <font>
      <sz val="9"/>
      <color rgb="FF1F1F1F"/>
      <name val="&quot;Google Sans&quot;"/>
    </font>
    <font>
      <sz val="11"/>
      <color rgb="FF1F1F1F"/>
      <name val="ＭＳ ゴシック"/>
      <family val="3"/>
      <charset val="128"/>
    </font>
    <font>
      <u/>
      <sz val="11"/>
      <color rgb="FF0000FF"/>
      <name val="Arial"/>
      <family val="2"/>
    </font>
    <font>
      <b/>
      <sz val="11"/>
      <color rgb="FF000000"/>
      <name val="ＭＳ ゴシック"/>
      <family val="3"/>
      <charset val="128"/>
    </font>
    <font>
      <sz val="11"/>
      <color theme="1"/>
      <name val="&quot;ＭＳ Ｐ明朝&quot;"/>
      <family val="3"/>
      <charset val="128"/>
    </font>
    <font>
      <sz val="11"/>
      <color theme="1"/>
      <name val="&quot;ＭＳ Ｐゴシック&quot;"/>
      <family val="3"/>
      <charset val="128"/>
    </font>
    <font>
      <u/>
      <sz val="11"/>
      <color rgb="FF0000FF"/>
      <name val="&quot;ＭＳ Ｐ明朝&quot;"/>
      <family val="3"/>
      <charset val="128"/>
    </font>
    <font>
      <sz val="11"/>
      <color theme="1"/>
      <name val="Arial"/>
      <family val="2"/>
    </font>
    <font>
      <sz val="11"/>
      <color rgb="FFFF0000"/>
      <name val="Arial"/>
      <family val="2"/>
    </font>
    <font>
      <sz val="6"/>
      <name val="aptos narrow"/>
      <family val="3"/>
      <charset val="128"/>
      <scheme val="minor"/>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CC"/>
        <bgColor rgb="FFFFFFCC"/>
      </patternFill>
    </fill>
    <fill>
      <patternFill patternType="solid">
        <fgColor rgb="FFD0E0E3"/>
        <bgColor rgb="FFD0E0E3"/>
      </patternFill>
    </fill>
    <fill>
      <patternFill patternType="solid">
        <fgColor rgb="FFFFFFFF"/>
        <bgColor rgb="FFFFFFFF"/>
      </patternFill>
    </fill>
  </fills>
  <borders count="12">
    <border>
      <left/>
      <right/>
      <top/>
      <bottom/>
      <diagonal/>
    </border>
    <border>
      <left style="thin">
        <color rgb="FF000000"/>
      </left>
      <right/>
      <top style="thin">
        <color rgb="FF000000"/>
      </top>
      <bottom style="thin">
        <color rgb="FF000000"/>
      </bottom>
      <diagonal/>
    </border>
    <border>
      <left style="thick">
        <color rgb="FFFF0000"/>
      </left>
      <right style="thick">
        <color rgb="FFFF0000"/>
      </right>
      <top style="thick">
        <color rgb="FFFF0000"/>
      </top>
      <bottom style="thick">
        <color rgb="FFFF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9">
    <xf numFmtId="0" fontId="0" fillId="0" borderId="0" xfId="0" applyAlignment="1">
      <alignment vertical="center"/>
    </xf>
    <xf numFmtId="0" fontId="3" fillId="3" borderId="1" xfId="0" applyFont="1" applyFill="1" applyBorder="1" applyAlignment="1">
      <alignment vertical="center" wrapText="1"/>
    </xf>
    <xf numFmtId="0" fontId="4" fillId="0" borderId="2" xfId="0" applyFont="1" applyBorder="1" applyAlignment="1">
      <alignment vertical="center"/>
    </xf>
    <xf numFmtId="0" fontId="5" fillId="3" borderId="3" xfId="0" applyFont="1" applyFill="1" applyBorder="1" applyAlignment="1">
      <alignment vertical="center" wrapText="1"/>
    </xf>
    <xf numFmtId="0" fontId="2" fillId="4" borderId="4"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4" borderId="1" xfId="0" applyFont="1" applyFill="1" applyBorder="1" applyAlignment="1">
      <alignment vertical="center"/>
    </xf>
    <xf numFmtId="0" fontId="2" fillId="4" borderId="4" xfId="0" applyFont="1" applyFill="1" applyBorder="1" applyAlignment="1">
      <alignment horizontal="left" vertical="center"/>
    </xf>
    <xf numFmtId="0" fontId="7" fillId="0" borderId="0" xfId="0" applyFont="1" applyAlignment="1">
      <alignment horizontal="center" vertical="center"/>
    </xf>
    <xf numFmtId="0" fontId="5" fillId="3" borderId="1" xfId="0" applyFont="1" applyFill="1" applyBorder="1" applyAlignment="1">
      <alignment vertical="center" wrapText="1"/>
    </xf>
    <xf numFmtId="0" fontId="8" fillId="0" borderId="2" xfId="0" applyFont="1" applyBorder="1" applyAlignment="1">
      <alignment vertical="center"/>
    </xf>
    <xf numFmtId="0" fontId="2" fillId="0" borderId="0" xfId="0" applyFont="1" applyAlignment="1">
      <alignment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8" fillId="5" borderId="4" xfId="0" applyFont="1" applyFill="1" applyBorder="1" applyAlignment="1">
      <alignment vertical="center"/>
    </xf>
    <xf numFmtId="0" fontId="8" fillId="5" borderId="4" xfId="0" applyFont="1" applyFill="1" applyBorder="1" applyAlignment="1">
      <alignment vertical="center" wrapText="1"/>
    </xf>
    <xf numFmtId="0" fontId="7" fillId="5" borderId="4" xfId="0" applyFont="1" applyFill="1" applyBorder="1" applyAlignment="1">
      <alignment vertical="center"/>
    </xf>
    <xf numFmtId="0" fontId="2" fillId="5" borderId="4" xfId="0" applyFont="1" applyFill="1" applyBorder="1" applyAlignment="1">
      <alignment horizontal="left" vertical="center"/>
    </xf>
    <xf numFmtId="0" fontId="7" fillId="5" borderId="4" xfId="0" applyFont="1" applyFill="1" applyBorder="1" applyAlignment="1">
      <alignment vertical="center" wrapText="1"/>
    </xf>
    <xf numFmtId="0" fontId="8" fillId="5" borderId="7" xfId="0" applyFont="1" applyFill="1" applyBorder="1" applyAlignment="1">
      <alignment vertical="center"/>
    </xf>
    <xf numFmtId="0" fontId="7" fillId="0" borderId="10" xfId="0" applyFont="1" applyBorder="1" applyAlignment="1">
      <alignment vertical="center"/>
    </xf>
    <xf numFmtId="0" fontId="8" fillId="0" borderId="10" xfId="0" applyFont="1" applyBorder="1" applyAlignment="1">
      <alignment vertical="center"/>
    </xf>
    <xf numFmtId="0" fontId="2" fillId="0" borderId="10" xfId="0" applyFont="1" applyBorder="1" applyAlignment="1">
      <alignment horizontal="left" vertical="center"/>
    </xf>
    <xf numFmtId="0" fontId="7" fillId="0" borderId="10" xfId="0" applyFont="1" applyBorder="1" applyAlignment="1">
      <alignment vertical="center" wrapText="1"/>
    </xf>
    <xf numFmtId="0" fontId="9" fillId="0" borderId="10" xfId="0" applyFont="1" applyBorder="1" applyAlignment="1">
      <alignment vertical="center"/>
    </xf>
    <xf numFmtId="0" fontId="10" fillId="0" borderId="4" xfId="0" applyFont="1" applyBorder="1" applyAlignment="1">
      <alignment vertical="center"/>
    </xf>
    <xf numFmtId="0" fontId="7" fillId="0" borderId="4" xfId="0" applyFont="1" applyBorder="1" applyAlignment="1">
      <alignment vertical="center"/>
    </xf>
    <xf numFmtId="0" fontId="2" fillId="0" borderId="4" xfId="0" applyFont="1" applyBorder="1" applyAlignment="1">
      <alignment horizontal="left" vertical="center"/>
    </xf>
    <xf numFmtId="0" fontId="8" fillId="0" borderId="4" xfId="0" applyFont="1" applyBorder="1" applyAlignment="1">
      <alignment vertical="center" wrapText="1"/>
    </xf>
    <xf numFmtId="0" fontId="11" fillId="0" borderId="4" xfId="0" applyFont="1" applyBorder="1" applyAlignment="1">
      <alignment vertical="center"/>
    </xf>
    <xf numFmtId="0" fontId="8" fillId="0" borderId="4" xfId="0" applyFont="1" applyBorder="1" applyAlignment="1">
      <alignment vertical="center"/>
    </xf>
    <xf numFmtId="0" fontId="12" fillId="0" borderId="4" xfId="0" applyFont="1" applyBorder="1" applyAlignment="1">
      <alignment vertical="center"/>
    </xf>
    <xf numFmtId="0" fontId="7" fillId="0" borderId="4" xfId="0" applyFont="1" applyBorder="1" applyAlignment="1">
      <alignment vertical="center" wrapText="1"/>
    </xf>
    <xf numFmtId="0" fontId="13" fillId="0" borderId="4" xfId="0" applyFont="1" applyBorder="1" applyAlignment="1">
      <alignment vertical="center"/>
    </xf>
    <xf numFmtId="0" fontId="2" fillId="0" borderId="4" xfId="0" applyFont="1" applyBorder="1" applyAlignment="1">
      <alignment vertical="center"/>
    </xf>
    <xf numFmtId="0" fontId="8" fillId="0" borderId="0" xfId="0" applyFont="1" applyAlignment="1">
      <alignment vertical="center"/>
    </xf>
    <xf numFmtId="0" fontId="8" fillId="0" borderId="10" xfId="0" applyFont="1" applyBorder="1" applyAlignment="1">
      <alignment vertical="center" wrapText="1"/>
    </xf>
    <xf numFmtId="0" fontId="8" fillId="0" borderId="0" xfId="0" applyFont="1" applyAlignment="1">
      <alignment vertical="center" wrapText="1"/>
    </xf>
    <xf numFmtId="0" fontId="14" fillId="0" borderId="4" xfId="0" applyFont="1" applyBorder="1" applyAlignment="1">
      <alignment vertical="center"/>
    </xf>
    <xf numFmtId="0" fontId="15" fillId="6" borderId="4" xfId="0" applyFont="1" applyFill="1" applyBorder="1" applyAlignment="1">
      <alignment vertical="center"/>
    </xf>
    <xf numFmtId="0" fontId="16" fillId="0" borderId="4" xfId="0" applyFont="1" applyBorder="1" applyAlignment="1">
      <alignment vertical="center"/>
    </xf>
    <xf numFmtId="0" fontId="17" fillId="6" borderId="4" xfId="0" applyFont="1" applyFill="1" applyBorder="1" applyAlignment="1">
      <alignment horizontal="left" vertical="center"/>
    </xf>
    <xf numFmtId="0" fontId="15" fillId="6" borderId="0" xfId="0" applyFont="1" applyFill="1" applyAlignment="1">
      <alignment vertical="center"/>
    </xf>
    <xf numFmtId="0" fontId="18" fillId="0" borderId="4" xfId="0" applyFont="1" applyBorder="1" applyAlignment="1">
      <alignment vertical="center"/>
    </xf>
    <xf numFmtId="0" fontId="10" fillId="0" borderId="11" xfId="0" applyFont="1" applyBorder="1" applyAlignment="1">
      <alignment vertical="center"/>
    </xf>
    <xf numFmtId="0" fontId="7" fillId="0" borderId="11" xfId="0" applyFont="1" applyBorder="1" applyAlignment="1">
      <alignment vertical="center"/>
    </xf>
    <xf numFmtId="0" fontId="19" fillId="0" borderId="11" xfId="0" applyFont="1" applyBorder="1" applyAlignment="1">
      <alignment vertical="center"/>
    </xf>
    <xf numFmtId="0" fontId="20" fillId="0" borderId="11" xfId="0" applyFont="1" applyBorder="1" applyAlignment="1">
      <alignment vertical="center"/>
    </xf>
    <xf numFmtId="0" fontId="19" fillId="0" borderId="4" xfId="0" applyFont="1" applyBorder="1" applyAlignment="1">
      <alignment vertical="center"/>
    </xf>
    <xf numFmtId="0" fontId="19" fillId="0" borderId="4" xfId="0" applyFont="1" applyBorder="1" applyAlignment="1">
      <alignment horizontal="left" vertical="center"/>
    </xf>
    <xf numFmtId="0" fontId="21" fillId="0" borderId="4" xfId="0" applyFont="1" applyBorder="1" applyAlignment="1">
      <alignment horizontal="left" vertical="center"/>
    </xf>
    <xf numFmtId="0" fontId="2" fillId="4" borderId="1" xfId="0" applyFont="1" applyFill="1" applyBorder="1" applyAlignment="1">
      <alignment horizontal="left" vertical="center" wrapText="1"/>
    </xf>
    <xf numFmtId="0" fontId="6" fillId="0" borderId="5" xfId="0" applyFont="1" applyBorder="1" applyAlignment="1">
      <alignment vertical="center"/>
    </xf>
    <xf numFmtId="0" fontId="1" fillId="2" borderId="0" xfId="0" applyFont="1" applyFill="1" applyAlignment="1">
      <alignment horizontal="center" vertical="center" wrapText="1"/>
    </xf>
    <xf numFmtId="0" fontId="0" fillId="0" borderId="0" xfId="0" applyAlignment="1">
      <alignment vertical="center"/>
    </xf>
    <xf numFmtId="0" fontId="2" fillId="0" borderId="0" xfId="0" applyFont="1" applyAlignment="1">
      <alignment vertical="center" wrapText="1"/>
    </xf>
    <xf numFmtId="0" fontId="5" fillId="3" borderId="1" xfId="0" applyFont="1" applyFill="1" applyBorder="1" applyAlignment="1">
      <alignment horizontal="center" vertical="center" wrapText="1"/>
    </xf>
  </cellXfs>
  <cellStyles count="1">
    <cellStyle name="標準"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www1.cncm.ne.jp/~chaka/R6currculum/3nen/poster.html" TargetMode="External"/><Relationship Id="rId117" Type="http://schemas.openxmlformats.org/officeDocument/2006/relationships/hyperlink" Target="https://www1.cncm.ne.jp/~chaka/R6currculum/2nen/miri-nosutekinaboushi.html" TargetMode="External"/><Relationship Id="rId21" Type="http://schemas.openxmlformats.org/officeDocument/2006/relationships/hyperlink" Target="https://www1.cncm.ne.jp/~chaka/R6currculum/4nen/kanjijiten.html" TargetMode="External"/><Relationship Id="rId42" Type="http://schemas.openxmlformats.org/officeDocument/2006/relationships/hyperlink" Target="https://www1.cncm.ne.jp/~chaka/R6currculum/1nen/yakusoku.html" TargetMode="External"/><Relationship Id="rId47" Type="http://schemas.openxmlformats.org/officeDocument/2006/relationships/hyperlink" Target="https://www1.cncm.ne.jp/~chaka/R6currculum/3nen/syuusyokugowotukatte.html" TargetMode="External"/><Relationship Id="rId63" Type="http://schemas.openxmlformats.org/officeDocument/2006/relationships/hyperlink" Target="https://www1.cncm.ne.jp/~chaka/R6currculum/3nen/hondeshitta.html" TargetMode="External"/><Relationship Id="rId68" Type="http://schemas.openxmlformats.org/officeDocument/2006/relationships/hyperlink" Target="https://www1.cncm.ne.jp/~chaka/R6currculum/4nen/kanjijiten.html" TargetMode="External"/><Relationship Id="rId84" Type="http://schemas.openxmlformats.org/officeDocument/2006/relationships/hyperlink" Target="https://www1.cncm.ne.jp/~chaka/R6currculum/5nen/keigo.html" TargetMode="External"/><Relationship Id="rId89" Type="http://schemas.openxmlformats.org/officeDocument/2006/relationships/hyperlink" Target="https://www1.cncm.ne.jp/~chaka/R6currculum/2nen/2tosyokantanken.html" TargetMode="External"/><Relationship Id="rId112" Type="http://schemas.openxmlformats.org/officeDocument/2006/relationships/hyperlink" Target="https://www1.cncm.ne.jp/~chaka/R6currculum/5nen/hougentokyoutuugo.html" TargetMode="External"/><Relationship Id="rId133" Type="http://schemas.openxmlformats.org/officeDocument/2006/relationships/hyperlink" Target="https://www1.cncm.ne.jp/~chaka/R6currculum/5nen/mitateru.html" TargetMode="External"/><Relationship Id="rId138" Type="http://schemas.openxmlformats.org/officeDocument/2006/relationships/hyperlink" Target="https://www1.cncm.ne.jp/~chaka/R6currculum/4nen/dentoukougeihin.html" TargetMode="External"/><Relationship Id="rId16" Type="http://schemas.openxmlformats.org/officeDocument/2006/relationships/hyperlink" Target="https://www1.cncm.ne.jp/~chaka/R6currculum/4nen/kanjijiten.html" TargetMode="External"/><Relationship Id="rId107" Type="http://schemas.openxmlformats.org/officeDocument/2006/relationships/hyperlink" Target="https://www1.cncm.ne.jp/~chaka/R6currculum/5nen/fukugougo.html" TargetMode="External"/><Relationship Id="rId11" Type="http://schemas.openxmlformats.org/officeDocument/2006/relationships/hyperlink" Target="https://www1.cncm.ne.jp/~chaka/R6currculum/3nen/kanjinoontokun.html" TargetMode="External"/><Relationship Id="rId32" Type="http://schemas.openxmlformats.org/officeDocument/2006/relationships/hyperlink" Target="https://www1.cncm.ne.jp/~chaka/R6currculum/5nen/keigo.html" TargetMode="External"/><Relationship Id="rId37" Type="http://schemas.openxmlformats.org/officeDocument/2006/relationships/hyperlink" Target="https://www1.cncm.ne.jp/~chaka/R6currculum/3nen/kotowaza.html" TargetMode="External"/><Relationship Id="rId53" Type="http://schemas.openxmlformats.org/officeDocument/2006/relationships/hyperlink" Target="https://www1.cncm.ne.jp/~chaka/R6currculum/2nen/syugotojytugo.html" TargetMode="External"/><Relationship Id="rId58" Type="http://schemas.openxmlformats.org/officeDocument/2006/relationships/hyperlink" Target="https://www1.cncm.ne.jp/~chaka/R6currculum/6nen/waraukara.html" TargetMode="External"/><Relationship Id="rId74" Type="http://schemas.openxmlformats.org/officeDocument/2006/relationships/hyperlink" Target="https://www1.cncm.ne.jp/~chaka/R6currculum/3nen/kanjinokumitate.html" TargetMode="External"/><Relationship Id="rId79" Type="http://schemas.openxmlformats.org/officeDocument/2006/relationships/hyperlink" Target="https://www1.cncm.ne.jp/~chaka/R6currculum/6nen/dejitarukiki.html" TargetMode="External"/><Relationship Id="rId102" Type="http://schemas.openxmlformats.org/officeDocument/2006/relationships/hyperlink" Target="https://www1.cncm.ne.jp/~chaka/R6currculum/2nen/yondekangaeta.html" TargetMode="External"/><Relationship Id="rId123" Type="http://schemas.openxmlformats.org/officeDocument/2006/relationships/hyperlink" Target="https://www1.cncm.ne.jp/~chaka/R6currculum/4nen/tosyokannotatujin.html" TargetMode="External"/><Relationship Id="rId128" Type="http://schemas.openxmlformats.org/officeDocument/2006/relationships/hyperlink" Target="https://www1.cncm.ne.jp/~chaka/R6currculum/4nen/kikitorimemo.html" TargetMode="External"/><Relationship Id="rId5" Type="http://schemas.openxmlformats.org/officeDocument/2006/relationships/hyperlink" Target="https://www1.cncm.ne.jp/~chaka/R6currculum/3nen/shigotonokuhuu.html" TargetMode="External"/><Relationship Id="rId90" Type="http://schemas.openxmlformats.org/officeDocument/2006/relationships/hyperlink" Target="https://www1.cncm.ne.jp/~chaka/R6currculum/2nen/miri-nosutekinaboushi.html" TargetMode="External"/><Relationship Id="rId95" Type="http://schemas.openxmlformats.org/officeDocument/2006/relationships/hyperlink" Target="https://www1.cncm.ne.jp/~chaka/R6currculum/4nen/kanjijiten.html" TargetMode="External"/><Relationship Id="rId22" Type="http://schemas.openxmlformats.org/officeDocument/2006/relationships/hyperlink" Target="https://www1.cncm.ne.jp/~chaka/R6currculum/3nen/kanjinokumitate.html" TargetMode="External"/><Relationship Id="rId27" Type="http://schemas.openxmlformats.org/officeDocument/2006/relationships/hyperlink" Target="https://www1.cncm.ne.jp/~chaka/R6currculum/5nen/hougentokyoutuugo.html" TargetMode="External"/><Relationship Id="rId43" Type="http://schemas.openxmlformats.org/officeDocument/2006/relationships/hyperlink" Target="https://www1.cncm.ne.jp/~chaka/R6currculum/4nen/kurasunominnade.html" TargetMode="External"/><Relationship Id="rId48" Type="http://schemas.openxmlformats.org/officeDocument/2006/relationships/hyperlink" Target="https://www1.cncm.ne.jp/~chaka/R6currculum/2nen/syugotojytugo.html" TargetMode="External"/><Relationship Id="rId64" Type="http://schemas.openxmlformats.org/officeDocument/2006/relationships/hyperlink" Target="https://www1.cncm.ne.jp/~chaka/R6currculum/5nen/kodomonomiraika.html" TargetMode="External"/><Relationship Id="rId69" Type="http://schemas.openxmlformats.org/officeDocument/2006/relationships/hyperlink" Target="https://www1.cncm.ne.jp/~chaka/R6currculum/5nen/keigo.html" TargetMode="External"/><Relationship Id="rId113" Type="http://schemas.openxmlformats.org/officeDocument/2006/relationships/hyperlink" Target="https://www1.cncm.ne.jp/~chaka/R6currculum/3nen/shigotonokuhuu.html" TargetMode="External"/><Relationship Id="rId118" Type="http://schemas.openxmlformats.org/officeDocument/2006/relationships/hyperlink" Target="https://www1.cncm.ne.jp/~chaka/R6currculum/5nen/shinbunwoyomou.html" TargetMode="External"/><Relationship Id="rId134" Type="http://schemas.openxmlformats.org/officeDocument/2006/relationships/hyperlink" Target="https://www1.cncm.ne.jp/~chaka/R6currculum/5nen/koyuusyugaoshiete.html" TargetMode="External"/><Relationship Id="rId139" Type="http://schemas.openxmlformats.org/officeDocument/2006/relationships/hyperlink" Target="https://www1.cncm.ne.jp/~chaka/R6currculum/3nen/watashitokotoritosuzuto.html" TargetMode="External"/><Relationship Id="rId8" Type="http://schemas.openxmlformats.org/officeDocument/2006/relationships/hyperlink" Target="https://www1.cncm.ne.jp/~chaka/R6currculum/5nen/souzouryokunosuicchi.html" TargetMode="External"/><Relationship Id="rId51" Type="http://schemas.openxmlformats.org/officeDocument/2006/relationships/hyperlink" Target="https://www1.cncm.ne.jp/~chaka/R6currculum/4nen/jyukugonoimi.html" TargetMode="External"/><Relationship Id="rId72" Type="http://schemas.openxmlformats.org/officeDocument/2006/relationships/hyperlink" Target="https://www1.cncm.ne.jp/~chaka/R6currculum/1nen/1tosyokantonakayoshi.html" TargetMode="External"/><Relationship Id="rId80" Type="http://schemas.openxmlformats.org/officeDocument/2006/relationships/hyperlink" Target="https://www1.cncm.ne.jp/~chaka/R6currculum/5nen/tosyokanwo.html" TargetMode="External"/><Relationship Id="rId85" Type="http://schemas.openxmlformats.org/officeDocument/2006/relationships/hyperlink" Target="https://www1.cncm.ne.jp/~chaka/R6currculum/5nen/yanasetakashi.html" TargetMode="External"/><Relationship Id="rId93" Type="http://schemas.openxmlformats.org/officeDocument/2006/relationships/hyperlink" Target="https://www1.cncm.ne.jp/~chaka/R6currculum/5nen/tosyokanwo.html" TargetMode="External"/><Relationship Id="rId98" Type="http://schemas.openxmlformats.org/officeDocument/2006/relationships/hyperlink" Target="https://www1.cncm.ne.jp/~chaka/R6currculum/6nen/internet.html" TargetMode="External"/><Relationship Id="rId121" Type="http://schemas.openxmlformats.org/officeDocument/2006/relationships/hyperlink" Target="https://www1.cncm.ne.jp/~chaka/R6currculum/5nen/shinbunwoyomou.html" TargetMode="External"/><Relationship Id="rId142" Type="http://schemas.openxmlformats.org/officeDocument/2006/relationships/hyperlink" Target="https://www1.cncm.ne.jp/~chaka/R6currculum/6nen/osusumepanfuretto.html" TargetMode="External"/><Relationship Id="rId3" Type="http://schemas.openxmlformats.org/officeDocument/2006/relationships/hyperlink" Target="https://www1.cncm.ne.jp/~chaka/R6currculum/4nen/youyakusurutoki.html" TargetMode="External"/><Relationship Id="rId12" Type="http://schemas.openxmlformats.org/officeDocument/2006/relationships/hyperlink" Target="https://www1.cncm.ne.jp/~chaka/R6currculum/4nen/kanjijiten.html" TargetMode="External"/><Relationship Id="rId17" Type="http://schemas.openxmlformats.org/officeDocument/2006/relationships/hyperlink" Target="https://www1.cncm.ne.jp/~chaka/R6currculum/4nen/kanjijiten.html" TargetMode="External"/><Relationship Id="rId25" Type="http://schemas.openxmlformats.org/officeDocument/2006/relationships/hyperlink" Target="https://www1.cncm.ne.jp/~chaka/R6currculum/4nen/kurasunominnade.html" TargetMode="External"/><Relationship Id="rId33" Type="http://schemas.openxmlformats.org/officeDocument/2006/relationships/hyperlink" Target="https://www1.cncm.ne.jp/~chaka/R6currculum/5nen/mitateru.html" TargetMode="External"/><Relationship Id="rId38" Type="http://schemas.openxmlformats.org/officeDocument/2006/relationships/hyperlink" Target="https://www1.cncm.ne.jp/~chaka/R6currculum/5nen/shinbunwoyomou.html" TargetMode="External"/><Relationship Id="rId46" Type="http://schemas.openxmlformats.org/officeDocument/2006/relationships/hyperlink" Target="https://www1.cncm.ne.jp/~chaka/R6currculum/5nen/kare-raisu.html" TargetMode="External"/><Relationship Id="rId59" Type="http://schemas.openxmlformats.org/officeDocument/2006/relationships/hyperlink" Target="https://www1.cncm.ne.jp/~chaka/R6currculum/5nen/ginironouraji.html" TargetMode="External"/><Relationship Id="rId67" Type="http://schemas.openxmlformats.org/officeDocument/2006/relationships/hyperlink" Target="https://www1.cncm.ne.jp/~chaka/R6currculum/4nen/hitotunohana.html" TargetMode="External"/><Relationship Id="rId103" Type="http://schemas.openxmlformats.org/officeDocument/2006/relationships/hyperlink" Target="https://www1.cncm.ne.jp/~chaka/R6currculum/4nen/panfushidou.html" TargetMode="External"/><Relationship Id="rId108" Type="http://schemas.openxmlformats.org/officeDocument/2006/relationships/hyperlink" Target="https://www1.cncm.ne.jp/~chaka/R6currculum/6nen/hontowatasi.html" TargetMode="External"/><Relationship Id="rId116" Type="http://schemas.openxmlformats.org/officeDocument/2006/relationships/hyperlink" Target="https://www1.cncm.ne.jp/~chaka/R6currculum/4nen/honnoobiyapop.html" TargetMode="External"/><Relationship Id="rId124" Type="http://schemas.openxmlformats.org/officeDocument/2006/relationships/hyperlink" Target="https://www1.cncm.ne.jp/~chaka/R6currculum/2nen/tomodachihawa.html" TargetMode="External"/><Relationship Id="rId129" Type="http://schemas.openxmlformats.org/officeDocument/2006/relationships/hyperlink" Target="https://www1.cncm.ne.jp/~chaka/R6currculum/5nen/shinbunwoyomou.html" TargetMode="External"/><Relationship Id="rId137" Type="http://schemas.openxmlformats.org/officeDocument/2006/relationships/hyperlink" Target="https://www1.cncm.ne.jp/~chaka/R6currculum/5nen/shinbunwoyomou.html" TargetMode="External"/><Relationship Id="rId20" Type="http://schemas.openxmlformats.org/officeDocument/2006/relationships/hyperlink" Target="https://www1.cncm.ne.jp/~chaka/R6currculum/3nen/kanjinokumitate.html" TargetMode="External"/><Relationship Id="rId41" Type="http://schemas.openxmlformats.org/officeDocument/2006/relationships/hyperlink" Target="https://www1.cncm.ne.jp/~chaka/R6currculum/4nen/tosyokannotatujin.html" TargetMode="External"/><Relationship Id="rId54" Type="http://schemas.openxmlformats.org/officeDocument/2006/relationships/hyperlink" Target="https://www1.cncm.ne.jp/~chaka/R6currculum/3nen/inyousurutoki.html" TargetMode="External"/><Relationship Id="rId62" Type="http://schemas.openxmlformats.org/officeDocument/2006/relationships/hyperlink" Target="https://www1.cncm.ne.jp/~chaka/R6currculum/2nen/miri-nosutekinaboushi.html" TargetMode="External"/><Relationship Id="rId70" Type="http://schemas.openxmlformats.org/officeDocument/2006/relationships/hyperlink" Target="https://www1.cncm.ne.jp/~chaka/R6currculum/4nen/apputoru-zude.html" TargetMode="External"/><Relationship Id="rId75" Type="http://schemas.openxmlformats.org/officeDocument/2006/relationships/hyperlink" Target="https://www1.cncm.ne.jp/~chaka/R6currculum/4nen/tankahaikuni2.html" TargetMode="External"/><Relationship Id="rId83" Type="http://schemas.openxmlformats.org/officeDocument/2006/relationships/hyperlink" Target="https://www1.cncm.ne.jp/~chaka/R6currculum/3nen/kokugojitenwo.html" TargetMode="External"/><Relationship Id="rId88" Type="http://schemas.openxmlformats.org/officeDocument/2006/relationships/hyperlink" Target="https://www1.cncm.ne.jp/~chaka/R6currculum/1nen/1tosyokantonakayoshi.html" TargetMode="External"/><Relationship Id="rId91" Type="http://schemas.openxmlformats.org/officeDocument/2006/relationships/hyperlink" Target="https://www1.cncm.ne.jp/~chaka/R6currculum/3nen/tosyokantanteidan.html" TargetMode="External"/><Relationship Id="rId96" Type="http://schemas.openxmlformats.org/officeDocument/2006/relationships/hyperlink" Target="https://www1.cncm.ne.jp/~chaka/R6currculum/6nen/harunoibuki.html" TargetMode="External"/><Relationship Id="rId111" Type="http://schemas.openxmlformats.org/officeDocument/2006/relationships/hyperlink" Target="https://www1.cncm.ne.jp/~chaka/R6currculum/3nen/kanjinokumitate.html" TargetMode="External"/><Relationship Id="rId132" Type="http://schemas.openxmlformats.org/officeDocument/2006/relationships/hyperlink" Target="https://www1.cncm.ne.jp/~chaka/R6currculum/5nen/mitateru.html" TargetMode="External"/><Relationship Id="rId140" Type="http://schemas.openxmlformats.org/officeDocument/2006/relationships/hyperlink" Target="https://www1.cncm.ne.jp/~chaka/R6currculum/2nen/soudannenottekudasai.html" TargetMode="External"/><Relationship Id="rId1" Type="http://schemas.openxmlformats.org/officeDocument/2006/relationships/hyperlink" Target="https://www1.cncm.ne.jp/~chaka/R6currculum/3nen/kanjinokumitate.html" TargetMode="External"/><Relationship Id="rId6" Type="http://schemas.openxmlformats.org/officeDocument/2006/relationships/hyperlink" Target="https://www1.cncm.ne.jp/~chaka/R6currculum/3nen/inyousurutoki.html" TargetMode="External"/><Relationship Id="rId15" Type="http://schemas.openxmlformats.org/officeDocument/2006/relationships/hyperlink" Target="https://www1.cncm.ne.jp/~chaka/R6currculum/3nen/shigotonokuhuu.html" TargetMode="External"/><Relationship Id="rId23" Type="http://schemas.openxmlformats.org/officeDocument/2006/relationships/hyperlink" Target="https://www1.cncm.ne.jp/~chaka/R6currculum/4nen/kannyouku.html" TargetMode="External"/><Relationship Id="rId28" Type="http://schemas.openxmlformats.org/officeDocument/2006/relationships/hyperlink" Target="https://www1.cncm.ne.jp/~chaka/R6currculum/3nen/shigotonokuhuu.html" TargetMode="External"/><Relationship Id="rId36" Type="http://schemas.openxmlformats.org/officeDocument/2006/relationships/hyperlink" Target="https://www1.cncm.ne.jp/~chaka/R6currculum/3nen/kosoadokotobawo.html" TargetMode="External"/><Relationship Id="rId49" Type="http://schemas.openxmlformats.org/officeDocument/2006/relationships/hyperlink" Target="https://www1.cncm.ne.jp/~chaka/R6currculum/4nen/shinbunwotukurou.html" TargetMode="External"/><Relationship Id="rId57" Type="http://schemas.openxmlformats.org/officeDocument/2006/relationships/hyperlink" Target="https://www1.cncm.ne.jp/~chaka/R6currculum/5nen/mitateru.html" TargetMode="External"/><Relationship Id="rId106" Type="http://schemas.openxmlformats.org/officeDocument/2006/relationships/hyperlink" Target="https://www1.cncm.ne.jp/~chaka/R6currculum/1nen/1tosyokantonakayoshi.html" TargetMode="External"/><Relationship Id="rId114" Type="http://schemas.openxmlformats.org/officeDocument/2006/relationships/hyperlink" Target="https://www1.cncm.ne.jp/~chaka/R6currculum/5nen/mitateru.html" TargetMode="External"/><Relationship Id="rId119" Type="http://schemas.openxmlformats.org/officeDocument/2006/relationships/hyperlink" Target="https://www1.cncm.ne.jp/~chaka/R6currculum/6nen/bokunobook.html" TargetMode="External"/><Relationship Id="rId127" Type="http://schemas.openxmlformats.org/officeDocument/2006/relationships/hyperlink" Target="https://www1.cncm.ne.jp/~chaka/R6currculum/2nen/kotobademichiannai.html" TargetMode="External"/><Relationship Id="rId10" Type="http://schemas.openxmlformats.org/officeDocument/2006/relationships/hyperlink" Target="https://www1.cncm.ne.jp/~chaka/R6currculum/4nen/honnoobiyapop.html" TargetMode="External"/><Relationship Id="rId31" Type="http://schemas.openxmlformats.org/officeDocument/2006/relationships/hyperlink" Target="https://www1.cncm.ne.jp/~chaka/R6currculum/5nen/keigo.html" TargetMode="External"/><Relationship Id="rId44" Type="http://schemas.openxmlformats.org/officeDocument/2006/relationships/hyperlink" Target="https://www1.cncm.ne.jp/~chaka/R6currculum/2nen/attaraiinakonnamono.html" TargetMode="External"/><Relationship Id="rId52" Type="http://schemas.openxmlformats.org/officeDocument/2006/relationships/hyperlink" Target="https://www1.cncm.ne.jp/~chaka/R6currculum/5nen/jyukugonoyomikata.html" TargetMode="External"/><Relationship Id="rId60" Type="http://schemas.openxmlformats.org/officeDocument/2006/relationships/hyperlink" Target="https://www1.cncm.ne.jp/~chaka/R6currculum/5nen/ginironouraji.html" TargetMode="External"/><Relationship Id="rId65" Type="http://schemas.openxmlformats.org/officeDocument/2006/relationships/hyperlink" Target="https://www1.cncm.ne.jp/~chaka/R6currculum/6nen/imabokuwa.html" TargetMode="External"/><Relationship Id="rId73" Type="http://schemas.openxmlformats.org/officeDocument/2006/relationships/hyperlink" Target="https://www1.cncm.ne.jp/~chaka/R6currculum/3nen/shigotonokuhuu.html" TargetMode="External"/><Relationship Id="rId78" Type="http://schemas.openxmlformats.org/officeDocument/2006/relationships/hyperlink" Target="https://www1.cncm.ne.jp/~chaka/R6currculum/5nen/tosyokanwo.html" TargetMode="External"/><Relationship Id="rId81" Type="http://schemas.openxmlformats.org/officeDocument/2006/relationships/hyperlink" Target="https://www1.cncm.ne.jp/~chaka/R6currculum/3nen/kanjinokumitate.html" TargetMode="External"/><Relationship Id="rId86" Type="http://schemas.openxmlformats.org/officeDocument/2006/relationships/hyperlink" Target="https://www1.cncm.ne.jp/~chaka/R6currculum/3nen/komawotanoshimu.html" TargetMode="External"/><Relationship Id="rId94" Type="http://schemas.openxmlformats.org/officeDocument/2006/relationships/hyperlink" Target="https://www1.cncm.ne.jp/~chaka/R6currculum/6nen/koukyoutosyokanwo.html" TargetMode="External"/><Relationship Id="rId99" Type="http://schemas.openxmlformats.org/officeDocument/2006/relationships/hyperlink" Target="https://www1.cncm.ne.jp/~chaka/R6currculum/3nen/kanjinokumitate.html" TargetMode="External"/><Relationship Id="rId101" Type="http://schemas.openxmlformats.org/officeDocument/2006/relationships/hyperlink" Target="https://www1.cncm.ne.jp/~chaka/R6currculum/3nen/kokugojitenwo.html" TargetMode="External"/><Relationship Id="rId122" Type="http://schemas.openxmlformats.org/officeDocument/2006/relationships/hyperlink" Target="https://www1.cncm.ne.jp/~chaka/R6currculum/3nen/kokugojitenwo.html" TargetMode="External"/><Relationship Id="rId130" Type="http://schemas.openxmlformats.org/officeDocument/2006/relationships/hyperlink" Target="https://www1.cncm.ne.jp/~chaka/R6currculum/1nen/zu-tozutto.html" TargetMode="External"/><Relationship Id="rId135" Type="http://schemas.openxmlformats.org/officeDocument/2006/relationships/hyperlink" Target="https://www1.cncm.ne.jp/~chaka/R6currculum/4nen/kikitorimemo.html" TargetMode="External"/><Relationship Id="rId4" Type="http://schemas.openxmlformats.org/officeDocument/2006/relationships/hyperlink" Target="https://www1.cncm.ne.jp/~chaka/R6currculum/4nen/shinbunwotukurou.html" TargetMode="External"/><Relationship Id="rId9" Type="http://schemas.openxmlformats.org/officeDocument/2006/relationships/hyperlink" Target="https://www1.cncm.ne.jp/~chaka/R6currculum/3nen/inyousurutoki.html" TargetMode="External"/><Relationship Id="rId13" Type="http://schemas.openxmlformats.org/officeDocument/2006/relationships/hyperlink" Target="https://www1.cncm.ne.jp/~chaka/R6currculum/3nen/chiicyanno.html" TargetMode="External"/><Relationship Id="rId18" Type="http://schemas.openxmlformats.org/officeDocument/2006/relationships/hyperlink" Target="https://www1.cncm.ne.jp/~chaka/R6currculum/4nen/kikitorimemo.html" TargetMode="External"/><Relationship Id="rId39" Type="http://schemas.openxmlformats.org/officeDocument/2006/relationships/hyperlink" Target="https://www1.cncm.ne.jp/~chaka/R6currculum/5nen/bunsyounisettokuryoku.html" TargetMode="External"/><Relationship Id="rId109" Type="http://schemas.openxmlformats.org/officeDocument/2006/relationships/hyperlink" Target="https://www1.cncm.ne.jp/~chaka/R6currculum/4nen/kanjijiten.html" TargetMode="External"/><Relationship Id="rId34" Type="http://schemas.openxmlformats.org/officeDocument/2006/relationships/hyperlink" Target="https://www1.cncm.ne.jp/~chaka/R6currculum/3nen/kokugojitenwo.html" TargetMode="External"/><Relationship Id="rId50" Type="http://schemas.openxmlformats.org/officeDocument/2006/relationships/hyperlink" Target="https://www1.cncm.ne.jp/~chaka/R6currculum/5nen/bunsyounisettokuryoku.html" TargetMode="External"/><Relationship Id="rId55" Type="http://schemas.openxmlformats.org/officeDocument/2006/relationships/hyperlink" Target="https://www1.cncm.ne.jp/~chaka/R6currculum/4nen/gongitune.html" TargetMode="External"/><Relationship Id="rId76" Type="http://schemas.openxmlformats.org/officeDocument/2006/relationships/hyperlink" Target="https://www1.cncm.ne.jp/~chaka/R6currculum/3nen/komawotanoshimu.html" TargetMode="External"/><Relationship Id="rId97" Type="http://schemas.openxmlformats.org/officeDocument/2006/relationships/hyperlink" Target="https://www1.cncm.ne.jp/~chaka/R6currculum/5nen/tosyokanwo.html" TargetMode="External"/><Relationship Id="rId104" Type="http://schemas.openxmlformats.org/officeDocument/2006/relationships/hyperlink" Target="https://www1.cncm.ne.jp/~chaka/R6currculum/2nen/yondekangaeta.html" TargetMode="External"/><Relationship Id="rId120" Type="http://schemas.openxmlformats.org/officeDocument/2006/relationships/hyperlink" Target="https://www1.cncm.ne.jp/~chaka/R6currculum/4nen/shinbunwotukurou.html" TargetMode="External"/><Relationship Id="rId125" Type="http://schemas.openxmlformats.org/officeDocument/2006/relationships/hyperlink" Target="https://www1.cncm.ne.jp/~chaka/R6currculum/2nen/kansatumeijinninarou.html" TargetMode="External"/><Relationship Id="rId141" Type="http://schemas.openxmlformats.org/officeDocument/2006/relationships/hyperlink" Target="https://www1.cncm.ne.jp/~chaka/R6currculum/4nen/shinbunwotukurou.html" TargetMode="External"/><Relationship Id="rId7" Type="http://schemas.openxmlformats.org/officeDocument/2006/relationships/hyperlink" Target="https://www1.cncm.ne.jp/~chaka/R6currculum/5nen/mokuteki.html" TargetMode="External"/><Relationship Id="rId71" Type="http://schemas.openxmlformats.org/officeDocument/2006/relationships/hyperlink" Target="https://www1.cncm.ne.jp/~chaka/R6currculum/1nen/ookinakabu.html" TargetMode="External"/><Relationship Id="rId92" Type="http://schemas.openxmlformats.org/officeDocument/2006/relationships/hyperlink" Target="https://www1.cncm.ne.jp/~chaka/R6currculum/4nen/tosyokannotatujin.html" TargetMode="External"/><Relationship Id="rId2" Type="http://schemas.openxmlformats.org/officeDocument/2006/relationships/hyperlink" Target="https://www1.cncm.ne.jp/~chaka/R6currculum/2nen/mikinotakaramono.html" TargetMode="External"/><Relationship Id="rId29" Type="http://schemas.openxmlformats.org/officeDocument/2006/relationships/hyperlink" Target="https://www1.cncm.ne.jp/~chaka/R6currculum/2nen/konnamono2.html" TargetMode="External"/><Relationship Id="rId24" Type="http://schemas.openxmlformats.org/officeDocument/2006/relationships/hyperlink" Target="https://www1.cncm.ne.jp/~chaka/R6currculum/3nen/haikuwo.html" TargetMode="External"/><Relationship Id="rId40" Type="http://schemas.openxmlformats.org/officeDocument/2006/relationships/hyperlink" Target="https://www1.cncm.ne.jp/~chaka/R6currculum/3nen/hondeshitta.html" TargetMode="External"/><Relationship Id="rId45" Type="http://schemas.openxmlformats.org/officeDocument/2006/relationships/hyperlink" Target="https://www1.cncm.ne.jp/~chaka/R6currculum/6nen/kaerimichi.html" TargetMode="External"/><Relationship Id="rId66" Type="http://schemas.openxmlformats.org/officeDocument/2006/relationships/hyperlink" Target="https://www1.cncm.ne.jp/~chaka/R6currculum/2nen/miri-nosutekinaboushi.html" TargetMode="External"/><Relationship Id="rId87" Type="http://schemas.openxmlformats.org/officeDocument/2006/relationships/hyperlink" Target="https://www1.cncm.ne.jp/~chaka/R6currculum/2nen/fukinotou.html" TargetMode="External"/><Relationship Id="rId110" Type="http://schemas.openxmlformats.org/officeDocument/2006/relationships/hyperlink" Target="https://www1.cncm.ne.jp/~chaka/R6currculum/4nen/kanjijiten.html" TargetMode="External"/><Relationship Id="rId115" Type="http://schemas.openxmlformats.org/officeDocument/2006/relationships/hyperlink" Target="https://www1.cncm.ne.jp/~chaka/R6currculum/3nen/poster.html" TargetMode="External"/><Relationship Id="rId131" Type="http://schemas.openxmlformats.org/officeDocument/2006/relationships/hyperlink" Target="https://www1.cncm.ne.jp/~chaka/R6currculum/5nen/daizoujiisantogan.html" TargetMode="External"/><Relationship Id="rId136" Type="http://schemas.openxmlformats.org/officeDocument/2006/relationships/hyperlink" Target="https://www1.cncm.ne.jp/~chaka/R6currculum/4nen/youyakusurutoki.html" TargetMode="External"/><Relationship Id="rId61" Type="http://schemas.openxmlformats.org/officeDocument/2006/relationships/hyperlink" Target="https://www1.cncm.ne.jp/~chaka/R6currculum/6nen/bunsyouwosuikoushiyou.html" TargetMode="External"/><Relationship Id="rId82" Type="http://schemas.openxmlformats.org/officeDocument/2006/relationships/hyperlink" Target="https://www1.cncm.ne.jp/~chaka/R6currculum/4nen/tunagikotobanohataraki.html" TargetMode="External"/><Relationship Id="rId19" Type="http://schemas.openxmlformats.org/officeDocument/2006/relationships/hyperlink" Target="https://www1.cncm.ne.jp/~chaka/R6currculum/3nen/mochimochinoki.html" TargetMode="External"/><Relationship Id="rId14" Type="http://schemas.openxmlformats.org/officeDocument/2006/relationships/hyperlink" Target="https://www1.cncm.ne.jp/~chaka/R6currculum/3nen/hondeshitta.html" TargetMode="External"/><Relationship Id="rId30" Type="http://schemas.openxmlformats.org/officeDocument/2006/relationships/hyperlink" Target="https://www1.cncm.ne.jp/~chaka/R6currculum/3nen/kanjinoontokun.html" TargetMode="External"/><Relationship Id="rId35" Type="http://schemas.openxmlformats.org/officeDocument/2006/relationships/hyperlink" Target="https://www1.cncm.ne.jp/~chaka/R6currculum/3nen/kotowaza.html" TargetMode="External"/><Relationship Id="rId56" Type="http://schemas.openxmlformats.org/officeDocument/2006/relationships/hyperlink" Target="https://www1.cncm.ne.jp/~chaka/R6currculum/5nen/seikatunonakadeshiwo.html" TargetMode="External"/><Relationship Id="rId77" Type="http://schemas.openxmlformats.org/officeDocument/2006/relationships/hyperlink" Target="https://www1.cncm.ne.jp/~chaka/R6currculum/3nen/shigotonokuhuu.html" TargetMode="External"/><Relationship Id="rId100" Type="http://schemas.openxmlformats.org/officeDocument/2006/relationships/hyperlink" Target="https://www1.cncm.ne.jp/~chaka/R6currculum/3nen/haikuwo.html" TargetMode="External"/><Relationship Id="rId105" Type="http://schemas.openxmlformats.org/officeDocument/2006/relationships/hyperlink" Target="https://www1.cncm.ne.jp/~chaka/R6currculum/4nen/tosyokannotatujin.html" TargetMode="External"/><Relationship Id="rId126" Type="http://schemas.openxmlformats.org/officeDocument/2006/relationships/hyperlink" Target="https://www1.cncm.ne.jp/~chaka/R6currculum/2nen/memowotorutok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1"/>
  <sheetViews>
    <sheetView showGridLines="0" tabSelected="1" workbookViewId="0">
      <selection activeCell="B2" sqref="B2"/>
    </sheetView>
  </sheetViews>
  <sheetFormatPr defaultColWidth="12.6640625" defaultRowHeight="15" customHeight="1"/>
  <cols>
    <col min="1" max="1" width="10.88671875" customWidth="1"/>
    <col min="2" max="2" width="41.6640625" customWidth="1"/>
    <col min="3" max="3" width="9.109375" customWidth="1"/>
    <col min="4" max="4" width="17.77734375" customWidth="1"/>
    <col min="5" max="5" width="52.44140625" customWidth="1"/>
    <col min="6" max="26" width="7.6640625" customWidth="1"/>
  </cols>
  <sheetData>
    <row r="1" spans="1:5" ht="39" customHeight="1">
      <c r="A1" s="55" t="s">
        <v>0</v>
      </c>
      <c r="B1" s="56"/>
      <c r="C1" s="56"/>
      <c r="D1" s="56"/>
      <c r="E1" s="57" t="s">
        <v>1</v>
      </c>
    </row>
    <row r="2" spans="1:5" ht="37.5" customHeight="1">
      <c r="A2" s="1" t="s">
        <v>2</v>
      </c>
      <c r="B2" s="2"/>
      <c r="C2" s="3" t="s">
        <v>3</v>
      </c>
      <c r="D2" s="4" t="str">
        <f>IFERROR(VLOOKUP(SMALL(データ!$A:$A,1),データ!$A:$G,4,TRUE),"")</f>
        <v/>
      </c>
      <c r="E2" s="56"/>
    </row>
    <row r="3" spans="1:5" ht="12.75" customHeight="1">
      <c r="A3" s="58" t="s">
        <v>4</v>
      </c>
      <c r="B3" s="54"/>
      <c r="C3" s="5" t="s">
        <v>5</v>
      </c>
      <c r="D3" s="6" t="s">
        <v>6</v>
      </c>
      <c r="E3" s="7" t="s">
        <v>7</v>
      </c>
    </row>
    <row r="4" spans="1:5" ht="14.4">
      <c r="A4" s="53" t="str">
        <f>IFERROR(VLOOKUP(SMALL(データ!$A:$A,1),データ!$A:$G,7,TRUE),"見つかりませんでした")</f>
        <v>見つかりませんでした</v>
      </c>
      <c r="B4" s="54"/>
      <c r="C4" s="8" t="str">
        <f>IFERROR(VLOOKUP(SMALL(データ!$A:$A,1),データ!$A:$G,5,TRUE),"")</f>
        <v/>
      </c>
      <c r="D4" s="4" t="str">
        <f>IFERROR(VLOOKUP(SMALL(データ!$A:$A,1),データ!$A:$G,6,TRUE),"")</f>
        <v/>
      </c>
      <c r="E4" s="9" t="str">
        <f>IFERROR(VLOOKUP(SMALL(データ!$A:$A,1),データ!$A:$H,8,TRUE),"")</f>
        <v/>
      </c>
    </row>
    <row r="5" spans="1:5" ht="14.4">
      <c r="A5" s="53" t="str">
        <f>IFERROR(VLOOKUP(SMALL(データ!$A:$A,2),データ!$A:$G,7,TRUE),"")</f>
        <v/>
      </c>
      <c r="B5" s="54"/>
      <c r="C5" s="8" t="str">
        <f>IFERROR(VLOOKUP(SMALL(データ!$A:$A,2),データ!$A:$G,5,TRUE),"")</f>
        <v/>
      </c>
      <c r="D5" s="4" t="str">
        <f>IFERROR(VLOOKUP(SMALL(データ!$A:$A,2),データ!$A:$G,6,TRUE),"")</f>
        <v/>
      </c>
      <c r="E5" s="9" t="str">
        <f>IFERROR(VLOOKUP(SMALL(データ!$A:$A,2),データ!$A:$H,8,TRUE),"")</f>
        <v/>
      </c>
    </row>
    <row r="6" spans="1:5" ht="14.4">
      <c r="A6" s="53" t="str">
        <f>IFERROR(VLOOKUP(SMALL(データ!$A:$A,3),データ!$A:$G,7,TRUE),"")</f>
        <v/>
      </c>
      <c r="B6" s="54"/>
      <c r="C6" s="8" t="str">
        <f>IFERROR(VLOOKUP(SMALL(データ!$A:$A,3),データ!$A:$G,5,TRUE),"")</f>
        <v/>
      </c>
      <c r="D6" s="4" t="str">
        <f>IFERROR(VLOOKUP(SMALL(データ!$A:$A,3),データ!$A:$G,6,TRUE),"")</f>
        <v/>
      </c>
      <c r="E6" s="9" t="str">
        <f>IFERROR(VLOOKUP(SMALL(データ!$A:$A,3),データ!$A:$H,8,TRUE),"")</f>
        <v/>
      </c>
    </row>
    <row r="7" spans="1:5" ht="14.4">
      <c r="A7" s="53" t="str">
        <f>IFERROR(VLOOKUP(SMALL(データ!$A:$A,4),データ!$A:$G,7,TRUE),"")</f>
        <v/>
      </c>
      <c r="B7" s="54"/>
      <c r="C7" s="8" t="str">
        <f>IFERROR(VLOOKUP(SMALL(データ!$A:$A,4),データ!$A:$G,5,TRUE),"")</f>
        <v/>
      </c>
      <c r="D7" s="4" t="str">
        <f>IFERROR(VLOOKUP(SMALL(データ!$A:$A,4),データ!$A:$G,6,TRUE),"")</f>
        <v/>
      </c>
      <c r="E7" s="9" t="str">
        <f>IFERROR(VLOOKUP(SMALL(データ!$A:$A,4),データ!$A:$H,8,TRUE),"")</f>
        <v/>
      </c>
    </row>
    <row r="8" spans="1:5" ht="14.4">
      <c r="A8" s="53" t="str">
        <f>IFERROR(VLOOKUP(SMALL(データ!$A:$A,5),データ!$A:$G,7,TRUE),"")</f>
        <v/>
      </c>
      <c r="B8" s="54"/>
      <c r="C8" s="8" t="str">
        <f>IFERROR(VLOOKUP(SMALL(データ!$A:$A,5),データ!$A:$G,5,TRUE),"")</f>
        <v/>
      </c>
      <c r="D8" s="4" t="str">
        <f>IFERROR(VLOOKUP(SMALL(データ!$A:$A,5),データ!$A:$G,6,TRUE),"")</f>
        <v/>
      </c>
      <c r="E8" s="9" t="str">
        <f>IFERROR(VLOOKUP(SMALL(データ!$A:$A,5),データ!$A:$H,8,TRUE),"")</f>
        <v/>
      </c>
    </row>
    <row r="9" spans="1:5" ht="14.4">
      <c r="A9" s="53" t="str">
        <f>IFERROR(VLOOKUP(SMALL(データ!$A:$A,6),データ!$A:$G,7,TRUE),"")</f>
        <v/>
      </c>
      <c r="B9" s="54"/>
      <c r="C9" s="8" t="str">
        <f>IFERROR(VLOOKUP(SMALL(データ!$A:$A,6),データ!$A:$G,5,TRUE),"")</f>
        <v/>
      </c>
      <c r="D9" s="4" t="str">
        <f>IFERROR(VLOOKUP(SMALL(データ!$A:$A,6),データ!$A:$G,6,TRUE),"")</f>
        <v/>
      </c>
      <c r="E9" s="9" t="str">
        <f>IFERROR(VLOOKUP(SMALL(データ!$A:$A,6),データ!$A:$H,8,TRUE),"")</f>
        <v/>
      </c>
    </row>
    <row r="10" spans="1:5" ht="14.4">
      <c r="A10" s="53" t="str">
        <f>IFERROR(VLOOKUP(SMALL(データ!$A:$A,7),データ!$A:$G,7,TRUE),"")</f>
        <v/>
      </c>
      <c r="B10" s="54"/>
      <c r="C10" s="8" t="str">
        <f>IFERROR(VLOOKUP(SMALL(データ!$A:$A,7),データ!$A:$G,5,TRUE),"")</f>
        <v/>
      </c>
      <c r="D10" s="4" t="str">
        <f>IFERROR(VLOOKUP(SMALL(データ!$A:$A,7),データ!$A:$G,6,TRUE),"")</f>
        <v/>
      </c>
      <c r="E10" s="9" t="str">
        <f>IFERROR(VLOOKUP(SMALL(データ!$A:$A,7),データ!$A:$H,8,TRUE),"")</f>
        <v/>
      </c>
    </row>
    <row r="11" spans="1:5" ht="12.75" customHeight="1">
      <c r="A11" s="53" t="str">
        <f>IFERROR(VLOOKUP(SMALL(データ!$A:$A,8),データ!$A:$G,7,TRUE),"")</f>
        <v/>
      </c>
      <c r="B11" s="54"/>
      <c r="C11" s="8" t="str">
        <f>IFERROR(VLOOKUP(SMALL(データ!$A:$A,8),データ!$A:$G,5,TRUE),"")</f>
        <v/>
      </c>
      <c r="D11" s="4" t="str">
        <f>IFERROR(VLOOKUP(SMALL(データ!$A:$A,8),データ!$A:$G,6,TRUE),"")</f>
        <v/>
      </c>
      <c r="E11" s="9" t="str">
        <f>IFERROR(VLOOKUP(SMALL(データ!$A:$A,8),データ!$A:$H,8,TRUE),"")</f>
        <v/>
      </c>
    </row>
    <row r="12" spans="1:5" ht="12.75" customHeight="1">
      <c r="A12" s="53" t="str">
        <f>IFERROR(VLOOKUP(SMALL(データ!$A:$A,9),データ!$A:$G,7,TRUE),"")</f>
        <v/>
      </c>
      <c r="B12" s="54"/>
      <c r="C12" s="8" t="str">
        <f>IFERROR(VLOOKUP(SMALL(データ!$A:$A,9),データ!$A:$G,5,TRUE),"")</f>
        <v/>
      </c>
      <c r="D12" s="4" t="str">
        <f>IFERROR(VLOOKUP(SMALL(データ!$A:$A,9),データ!$A:$G,6,TRUE),"")</f>
        <v/>
      </c>
      <c r="E12" s="9" t="str">
        <f>IFERROR(VLOOKUP(SMALL(データ!$A:$A,9),データ!$A:$H,8,TRUE),"")</f>
        <v/>
      </c>
    </row>
    <row r="13" spans="1:5" ht="12.75" customHeight="1">
      <c r="A13" s="53" t="str">
        <f>IFERROR(VLOOKUP(SMALL(データ!$A:$A,10),データ!$A:$G,7,TRUE),"")</f>
        <v/>
      </c>
      <c r="B13" s="54"/>
      <c r="C13" s="8" t="str">
        <f>IFERROR(VLOOKUP(SMALL(データ!$A:$A,10),データ!$A:$G,5,TRUE),"")</f>
        <v/>
      </c>
      <c r="D13" s="4" t="str">
        <f>IFERROR(VLOOKUP(SMALL(データ!$A:$A,10),データ!$A:$G,6,TRUE),"")</f>
        <v/>
      </c>
      <c r="E13" s="9" t="str">
        <f>IFERROR(VLOOKUP(SMALL(データ!$A:$A,10),データ!$A:$H,8,TRUE),"")</f>
        <v/>
      </c>
    </row>
    <row r="14" spans="1:5" ht="12.75" customHeight="1">
      <c r="A14" s="53" t="str">
        <f>IFERROR(VLOOKUP(SMALL(データ!$A:$A,11),データ!$A:$G,7,TRUE),"")</f>
        <v/>
      </c>
      <c r="B14" s="54"/>
      <c r="C14" s="8" t="str">
        <f>IFERROR(VLOOKUP(SMALL(データ!$A:$A,11),データ!$A:$G,5,TRUE),"")</f>
        <v/>
      </c>
      <c r="D14" s="4" t="str">
        <f>IFERROR(VLOOKUP(SMALL(データ!$A:$A,11),データ!$A:$G,6,TRUE),"")</f>
        <v/>
      </c>
      <c r="E14" s="9" t="str">
        <f>IFERROR(VLOOKUP(SMALL(データ!$A:$A,11),データ!$A:$H,8,TRUE),"")</f>
        <v/>
      </c>
    </row>
    <row r="15" spans="1:5" ht="12.75" customHeight="1">
      <c r="A15" s="53" t="str">
        <f>IFERROR(VLOOKUP(SMALL(データ!$A:$A,12),データ!$A:$G,7,TRUE),"")</f>
        <v/>
      </c>
      <c r="B15" s="54"/>
      <c r="C15" s="8" t="str">
        <f>IFERROR(VLOOKUP(SMALL(データ!$A:$A,12),データ!$A:$G,5,TRUE),"")</f>
        <v/>
      </c>
      <c r="D15" s="4" t="str">
        <f>IFERROR(VLOOKUP(SMALL(データ!$A:$A,12),データ!$A:$G,6,TRUE),"")</f>
        <v/>
      </c>
      <c r="E15" s="9" t="str">
        <f>IFERROR(VLOOKUP(SMALL(データ!$A:$A,12),データ!$A:$H,8,TRUE),"")</f>
        <v/>
      </c>
    </row>
    <row r="16" spans="1:5" ht="12.75" customHeight="1">
      <c r="D16" s="10"/>
    </row>
    <row r="17" spans="4:4" ht="12.75" customHeight="1">
      <c r="D17" s="10"/>
    </row>
    <row r="18" spans="4:4" ht="12.75" customHeight="1">
      <c r="D18" s="10"/>
    </row>
    <row r="19" spans="4:4" ht="12.75" customHeight="1">
      <c r="D19" s="10"/>
    </row>
    <row r="20" spans="4:4" ht="12.75" customHeight="1">
      <c r="D20" s="10"/>
    </row>
    <row r="21" spans="4:4" ht="12.75" customHeight="1">
      <c r="D21" s="10"/>
    </row>
    <row r="22" spans="4:4" ht="12.75" customHeight="1">
      <c r="D22" s="10"/>
    </row>
    <row r="23" spans="4:4" ht="12.75" customHeight="1">
      <c r="D23" s="10"/>
    </row>
    <row r="24" spans="4:4" ht="12.75" customHeight="1">
      <c r="D24" s="10"/>
    </row>
    <row r="25" spans="4:4" ht="12.75" customHeight="1">
      <c r="D25" s="10"/>
    </row>
    <row r="26" spans="4:4" ht="12.75" customHeight="1">
      <c r="D26" s="10"/>
    </row>
    <row r="27" spans="4:4" ht="12.75" customHeight="1">
      <c r="D27" s="10"/>
    </row>
    <row r="28" spans="4:4" ht="12.75" customHeight="1">
      <c r="D28" s="10"/>
    </row>
    <row r="29" spans="4:4" ht="12.75" customHeight="1">
      <c r="D29" s="10"/>
    </row>
    <row r="30" spans="4:4" ht="12.75" customHeight="1">
      <c r="D30" s="10"/>
    </row>
    <row r="31" spans="4:4" ht="12.75" customHeight="1">
      <c r="D31" s="10"/>
    </row>
    <row r="32" spans="4:4" ht="12.75" customHeight="1">
      <c r="D32" s="10"/>
    </row>
    <row r="33" spans="4:4" ht="12.75" customHeight="1">
      <c r="D33" s="10"/>
    </row>
    <row r="34" spans="4:4" ht="12.75" customHeight="1">
      <c r="D34" s="10"/>
    </row>
    <row r="35" spans="4:4" ht="12.75" customHeight="1">
      <c r="D35" s="10"/>
    </row>
    <row r="36" spans="4:4" ht="12.75" customHeight="1">
      <c r="D36" s="10"/>
    </row>
    <row r="37" spans="4:4" ht="12.75" customHeight="1">
      <c r="D37" s="10"/>
    </row>
    <row r="38" spans="4:4" ht="12.75" customHeight="1">
      <c r="D38" s="10"/>
    </row>
    <row r="39" spans="4:4" ht="12.75" customHeight="1">
      <c r="D39" s="10"/>
    </row>
    <row r="40" spans="4:4" ht="12.75" customHeight="1">
      <c r="D40" s="10"/>
    </row>
    <row r="41" spans="4:4" ht="12.75" customHeight="1">
      <c r="D41" s="10"/>
    </row>
    <row r="42" spans="4:4" ht="12.75" customHeight="1">
      <c r="D42" s="10"/>
    </row>
    <row r="43" spans="4:4" ht="12.75" customHeight="1">
      <c r="D43" s="10"/>
    </row>
    <row r="44" spans="4:4" ht="12.75" customHeight="1">
      <c r="D44" s="10"/>
    </row>
    <row r="45" spans="4:4" ht="12.75" customHeight="1">
      <c r="D45" s="10"/>
    </row>
    <row r="46" spans="4:4" ht="12.75" customHeight="1">
      <c r="D46" s="10"/>
    </row>
    <row r="47" spans="4:4" ht="12.75" customHeight="1">
      <c r="D47" s="10"/>
    </row>
    <row r="48" spans="4:4" ht="12.75" customHeight="1">
      <c r="D48" s="10"/>
    </row>
    <row r="49" spans="4:4" ht="12.75" customHeight="1">
      <c r="D49" s="10"/>
    </row>
    <row r="50" spans="4:4" ht="12.75" customHeight="1">
      <c r="D50" s="10"/>
    </row>
    <row r="51" spans="4:4" ht="12.75" customHeight="1">
      <c r="D51" s="10"/>
    </row>
    <row r="52" spans="4:4" ht="12.75" customHeight="1">
      <c r="D52" s="10"/>
    </row>
    <row r="53" spans="4:4" ht="12.75" customHeight="1">
      <c r="D53" s="10"/>
    </row>
    <row r="54" spans="4:4" ht="12.75" customHeight="1">
      <c r="D54" s="10"/>
    </row>
    <row r="55" spans="4:4" ht="12.75" customHeight="1">
      <c r="D55" s="10"/>
    </row>
    <row r="56" spans="4:4" ht="12.75" customHeight="1">
      <c r="D56" s="10"/>
    </row>
    <row r="57" spans="4:4" ht="12.75" customHeight="1">
      <c r="D57" s="10"/>
    </row>
    <row r="58" spans="4:4" ht="12.75" customHeight="1">
      <c r="D58" s="10"/>
    </row>
    <row r="59" spans="4:4" ht="12.75" customHeight="1">
      <c r="D59" s="10"/>
    </row>
    <row r="60" spans="4:4" ht="12.75" customHeight="1">
      <c r="D60" s="10"/>
    </row>
    <row r="61" spans="4:4" ht="12.75" customHeight="1">
      <c r="D61" s="10"/>
    </row>
    <row r="62" spans="4:4" ht="12.75" customHeight="1">
      <c r="D62" s="10"/>
    </row>
    <row r="63" spans="4:4" ht="12.75" customHeight="1">
      <c r="D63" s="10"/>
    </row>
    <row r="64" spans="4:4" ht="12.75" customHeight="1">
      <c r="D64" s="10"/>
    </row>
    <row r="65" spans="4:4" ht="12.75" customHeight="1">
      <c r="D65" s="10"/>
    </row>
    <row r="66" spans="4:4" ht="12.75" customHeight="1">
      <c r="D66" s="10"/>
    </row>
    <row r="67" spans="4:4" ht="12.75" customHeight="1">
      <c r="D67" s="10"/>
    </row>
    <row r="68" spans="4:4" ht="12.75" customHeight="1">
      <c r="D68" s="10"/>
    </row>
    <row r="69" spans="4:4" ht="12.75" customHeight="1">
      <c r="D69" s="10"/>
    </row>
    <row r="70" spans="4:4" ht="12.75" customHeight="1">
      <c r="D70" s="10"/>
    </row>
    <row r="71" spans="4:4" ht="12.75" customHeight="1">
      <c r="D71" s="10"/>
    </row>
    <row r="72" spans="4:4" ht="12.75" customHeight="1">
      <c r="D72" s="10"/>
    </row>
    <row r="73" spans="4:4" ht="12.75" customHeight="1">
      <c r="D73" s="10"/>
    </row>
    <row r="74" spans="4:4" ht="12.75" customHeight="1">
      <c r="D74" s="10"/>
    </row>
    <row r="75" spans="4:4" ht="12.75" customHeight="1">
      <c r="D75" s="10"/>
    </row>
    <row r="76" spans="4:4" ht="12.75" customHeight="1">
      <c r="D76" s="10"/>
    </row>
    <row r="77" spans="4:4" ht="12.75" customHeight="1">
      <c r="D77" s="10"/>
    </row>
    <row r="78" spans="4:4" ht="12.75" customHeight="1">
      <c r="D78" s="10"/>
    </row>
    <row r="79" spans="4:4" ht="12.75" customHeight="1">
      <c r="D79" s="10"/>
    </row>
    <row r="80" spans="4:4" ht="12.75" customHeight="1">
      <c r="D80" s="10"/>
    </row>
    <row r="81" spans="4:4" ht="12.75" customHeight="1">
      <c r="D81" s="10"/>
    </row>
    <row r="82" spans="4:4" ht="12.75" customHeight="1">
      <c r="D82" s="10"/>
    </row>
    <row r="83" spans="4:4" ht="12.75" customHeight="1">
      <c r="D83" s="10"/>
    </row>
    <row r="84" spans="4:4" ht="12.75" customHeight="1">
      <c r="D84" s="10"/>
    </row>
    <row r="85" spans="4:4" ht="12.75" customHeight="1">
      <c r="D85" s="10"/>
    </row>
    <row r="86" spans="4:4" ht="12.75" customHeight="1">
      <c r="D86" s="10"/>
    </row>
    <row r="87" spans="4:4" ht="12.75" customHeight="1">
      <c r="D87" s="10"/>
    </row>
    <row r="88" spans="4:4" ht="12.75" customHeight="1">
      <c r="D88" s="10"/>
    </row>
    <row r="89" spans="4:4" ht="12.75" customHeight="1">
      <c r="D89" s="10"/>
    </row>
    <row r="90" spans="4:4" ht="12.75" customHeight="1">
      <c r="D90" s="10"/>
    </row>
    <row r="91" spans="4:4" ht="12.75" customHeight="1">
      <c r="D91" s="10"/>
    </row>
    <row r="92" spans="4:4" ht="12.75" customHeight="1">
      <c r="D92" s="10"/>
    </row>
    <row r="93" spans="4:4" ht="12.75" customHeight="1">
      <c r="D93" s="10"/>
    </row>
    <row r="94" spans="4:4" ht="12.75" customHeight="1">
      <c r="D94" s="10"/>
    </row>
    <row r="95" spans="4:4" ht="12.75" customHeight="1">
      <c r="D95" s="10"/>
    </row>
    <row r="96" spans="4:4" ht="12.75" customHeight="1">
      <c r="D96" s="10"/>
    </row>
    <row r="97" spans="4:4" ht="12.75" customHeight="1">
      <c r="D97" s="10"/>
    </row>
    <row r="98" spans="4:4" ht="12.75" customHeight="1">
      <c r="D98" s="10"/>
    </row>
    <row r="99" spans="4:4" ht="12.75" customHeight="1">
      <c r="D99" s="10"/>
    </row>
    <row r="100" spans="4:4" ht="12.75" customHeight="1">
      <c r="D100" s="10"/>
    </row>
    <row r="101" spans="4:4" ht="12.75" customHeight="1">
      <c r="D101" s="10"/>
    </row>
    <row r="102" spans="4:4" ht="12.75" customHeight="1">
      <c r="D102" s="10"/>
    </row>
    <row r="103" spans="4:4" ht="12.75" customHeight="1">
      <c r="D103" s="10"/>
    </row>
    <row r="104" spans="4:4" ht="12.75" customHeight="1">
      <c r="D104" s="10"/>
    </row>
    <row r="105" spans="4:4" ht="12.75" customHeight="1">
      <c r="D105" s="10"/>
    </row>
    <row r="106" spans="4:4" ht="12.75" customHeight="1">
      <c r="D106" s="10"/>
    </row>
    <row r="107" spans="4:4" ht="12.75" customHeight="1">
      <c r="D107" s="10"/>
    </row>
    <row r="108" spans="4:4" ht="12.75" customHeight="1">
      <c r="D108" s="10"/>
    </row>
    <row r="109" spans="4:4" ht="12.75" customHeight="1">
      <c r="D109" s="10"/>
    </row>
    <row r="110" spans="4:4" ht="12.75" customHeight="1">
      <c r="D110" s="10"/>
    </row>
    <row r="111" spans="4:4" ht="12.75" customHeight="1">
      <c r="D111" s="10"/>
    </row>
    <row r="112" spans="4:4" ht="12.75" customHeight="1">
      <c r="D112" s="10"/>
    </row>
    <row r="113" spans="4:4" ht="12.75" customHeight="1">
      <c r="D113" s="10"/>
    </row>
    <row r="114" spans="4:4" ht="12.75" customHeight="1">
      <c r="D114" s="10"/>
    </row>
    <row r="115" spans="4:4" ht="12.75" customHeight="1">
      <c r="D115" s="10"/>
    </row>
    <row r="116" spans="4:4" ht="12.75" customHeight="1">
      <c r="D116" s="10"/>
    </row>
    <row r="117" spans="4:4" ht="12.75" customHeight="1">
      <c r="D117" s="10"/>
    </row>
    <row r="118" spans="4:4" ht="12.75" customHeight="1">
      <c r="D118" s="10"/>
    </row>
    <row r="119" spans="4:4" ht="12.75" customHeight="1">
      <c r="D119" s="10"/>
    </row>
    <row r="120" spans="4:4" ht="12.75" customHeight="1">
      <c r="D120" s="10"/>
    </row>
    <row r="121" spans="4:4" ht="12.75" customHeight="1">
      <c r="D121" s="10"/>
    </row>
    <row r="122" spans="4:4" ht="12.75" customHeight="1">
      <c r="D122" s="10"/>
    </row>
    <row r="123" spans="4:4" ht="12.75" customHeight="1">
      <c r="D123" s="10"/>
    </row>
    <row r="124" spans="4:4" ht="12.75" customHeight="1">
      <c r="D124" s="10"/>
    </row>
    <row r="125" spans="4:4" ht="12.75" customHeight="1">
      <c r="D125" s="10"/>
    </row>
    <row r="126" spans="4:4" ht="12.75" customHeight="1">
      <c r="D126" s="10"/>
    </row>
    <row r="127" spans="4:4" ht="12.75" customHeight="1">
      <c r="D127" s="10"/>
    </row>
    <row r="128" spans="4:4" ht="12.75" customHeight="1">
      <c r="D128" s="10"/>
    </row>
    <row r="129" spans="4:4" ht="12.75" customHeight="1">
      <c r="D129" s="10"/>
    </row>
    <row r="130" spans="4:4" ht="12.75" customHeight="1">
      <c r="D130" s="10"/>
    </row>
    <row r="131" spans="4:4" ht="12.75" customHeight="1">
      <c r="D131" s="10"/>
    </row>
    <row r="132" spans="4:4" ht="12.75" customHeight="1">
      <c r="D132" s="10"/>
    </row>
    <row r="133" spans="4:4" ht="12.75" customHeight="1">
      <c r="D133" s="10"/>
    </row>
    <row r="134" spans="4:4" ht="12.75" customHeight="1">
      <c r="D134" s="10"/>
    </row>
    <row r="135" spans="4:4" ht="12.75" customHeight="1">
      <c r="D135" s="10"/>
    </row>
    <row r="136" spans="4:4" ht="12.75" customHeight="1">
      <c r="D136" s="10"/>
    </row>
    <row r="137" spans="4:4" ht="12.75" customHeight="1">
      <c r="D137" s="10"/>
    </row>
    <row r="138" spans="4:4" ht="12.75" customHeight="1">
      <c r="D138" s="10"/>
    </row>
    <row r="139" spans="4:4" ht="12.75" customHeight="1">
      <c r="D139" s="10"/>
    </row>
    <row r="140" spans="4:4" ht="12.75" customHeight="1">
      <c r="D140" s="10"/>
    </row>
    <row r="141" spans="4:4" ht="12.75" customHeight="1">
      <c r="D141" s="10"/>
    </row>
    <row r="142" spans="4:4" ht="12.75" customHeight="1">
      <c r="D142" s="10"/>
    </row>
    <row r="143" spans="4:4" ht="12.75" customHeight="1">
      <c r="D143" s="10"/>
    </row>
    <row r="144" spans="4:4" ht="12.75" customHeight="1">
      <c r="D144" s="10"/>
    </row>
    <row r="145" spans="4:4" ht="12.75" customHeight="1">
      <c r="D145" s="10"/>
    </row>
    <row r="146" spans="4:4" ht="12.75" customHeight="1">
      <c r="D146" s="10"/>
    </row>
    <row r="147" spans="4:4" ht="12.75" customHeight="1">
      <c r="D147" s="10"/>
    </row>
    <row r="148" spans="4:4" ht="12.75" customHeight="1">
      <c r="D148" s="10"/>
    </row>
    <row r="149" spans="4:4" ht="12.75" customHeight="1">
      <c r="D149" s="10"/>
    </row>
    <row r="150" spans="4:4" ht="12.75" customHeight="1">
      <c r="D150" s="10"/>
    </row>
    <row r="151" spans="4:4" ht="12.75" customHeight="1">
      <c r="D151" s="10"/>
    </row>
    <row r="152" spans="4:4" ht="12.75" customHeight="1">
      <c r="D152" s="10"/>
    </row>
    <row r="153" spans="4:4" ht="12.75" customHeight="1">
      <c r="D153" s="10"/>
    </row>
    <row r="154" spans="4:4" ht="12.75" customHeight="1">
      <c r="D154" s="10"/>
    </row>
    <row r="155" spans="4:4" ht="12.75" customHeight="1">
      <c r="D155" s="10"/>
    </row>
    <row r="156" spans="4:4" ht="12.75" customHeight="1">
      <c r="D156" s="10"/>
    </row>
    <row r="157" spans="4:4" ht="12.75" customHeight="1">
      <c r="D157" s="10"/>
    </row>
    <row r="158" spans="4:4" ht="12.75" customHeight="1">
      <c r="D158" s="10"/>
    </row>
    <row r="159" spans="4:4" ht="12.75" customHeight="1">
      <c r="D159" s="10"/>
    </row>
    <row r="160" spans="4:4" ht="12.75" customHeight="1">
      <c r="D160" s="10"/>
    </row>
    <row r="161" spans="4:4" ht="12.75" customHeight="1">
      <c r="D161" s="10"/>
    </row>
    <row r="162" spans="4:4" ht="12.75" customHeight="1">
      <c r="D162" s="10"/>
    </row>
    <row r="163" spans="4:4" ht="12.75" customHeight="1">
      <c r="D163" s="10"/>
    </row>
    <row r="164" spans="4:4" ht="12.75" customHeight="1">
      <c r="D164" s="10"/>
    </row>
    <row r="165" spans="4:4" ht="12.75" customHeight="1">
      <c r="D165" s="10"/>
    </row>
    <row r="166" spans="4:4" ht="12.75" customHeight="1">
      <c r="D166" s="10"/>
    </row>
    <row r="167" spans="4:4" ht="12.75" customHeight="1">
      <c r="D167" s="10"/>
    </row>
    <row r="168" spans="4:4" ht="12.75" customHeight="1">
      <c r="D168" s="10"/>
    </row>
    <row r="169" spans="4:4" ht="12.75" customHeight="1">
      <c r="D169" s="10"/>
    </row>
    <row r="170" spans="4:4" ht="12.75" customHeight="1">
      <c r="D170" s="10"/>
    </row>
    <row r="171" spans="4:4" ht="12.75" customHeight="1">
      <c r="D171" s="10"/>
    </row>
    <row r="172" spans="4:4" ht="12.75" customHeight="1">
      <c r="D172" s="10"/>
    </row>
    <row r="173" spans="4:4" ht="12.75" customHeight="1">
      <c r="D173" s="10"/>
    </row>
    <row r="174" spans="4:4" ht="12.75" customHeight="1">
      <c r="D174" s="10"/>
    </row>
    <row r="175" spans="4:4" ht="12.75" customHeight="1">
      <c r="D175" s="10"/>
    </row>
    <row r="176" spans="4:4" ht="12.75" customHeight="1">
      <c r="D176" s="10"/>
    </row>
    <row r="177" spans="4:4" ht="12.75" customHeight="1">
      <c r="D177" s="10"/>
    </row>
    <row r="178" spans="4:4" ht="12.75" customHeight="1">
      <c r="D178" s="10"/>
    </row>
    <row r="179" spans="4:4" ht="12.75" customHeight="1">
      <c r="D179" s="10"/>
    </row>
    <row r="180" spans="4:4" ht="12.75" customHeight="1">
      <c r="D180" s="10"/>
    </row>
    <row r="181" spans="4:4" ht="12.75" customHeight="1">
      <c r="D181" s="10"/>
    </row>
    <row r="182" spans="4:4" ht="12.75" customHeight="1">
      <c r="D182" s="10"/>
    </row>
    <row r="183" spans="4:4" ht="12.75" customHeight="1">
      <c r="D183" s="10"/>
    </row>
    <row r="184" spans="4:4" ht="12.75" customHeight="1">
      <c r="D184" s="10"/>
    </row>
    <row r="185" spans="4:4" ht="12.75" customHeight="1">
      <c r="D185" s="10"/>
    </row>
    <row r="186" spans="4:4" ht="12.75" customHeight="1">
      <c r="D186" s="10"/>
    </row>
    <row r="187" spans="4:4" ht="12.75" customHeight="1">
      <c r="D187" s="10"/>
    </row>
    <row r="188" spans="4:4" ht="12.75" customHeight="1">
      <c r="D188" s="10"/>
    </row>
    <row r="189" spans="4:4" ht="12.75" customHeight="1">
      <c r="D189" s="10"/>
    </row>
    <row r="190" spans="4:4" ht="12.75" customHeight="1">
      <c r="D190" s="10"/>
    </row>
    <row r="191" spans="4:4" ht="12.75" customHeight="1">
      <c r="D191" s="10"/>
    </row>
    <row r="192" spans="4:4" ht="12.75" customHeight="1">
      <c r="D192" s="10"/>
    </row>
    <row r="193" spans="4:4" ht="12.75" customHeight="1">
      <c r="D193" s="10"/>
    </row>
    <row r="194" spans="4:4" ht="12.75" customHeight="1">
      <c r="D194" s="10"/>
    </row>
    <row r="195" spans="4:4" ht="12.75" customHeight="1">
      <c r="D195" s="10"/>
    </row>
    <row r="196" spans="4:4" ht="12.75" customHeight="1">
      <c r="D196" s="10"/>
    </row>
    <row r="197" spans="4:4" ht="12.75" customHeight="1">
      <c r="D197" s="10"/>
    </row>
    <row r="198" spans="4:4" ht="12.75" customHeight="1">
      <c r="D198" s="10"/>
    </row>
    <row r="199" spans="4:4" ht="12.75" customHeight="1">
      <c r="D199" s="10"/>
    </row>
    <row r="200" spans="4:4" ht="12.75" customHeight="1">
      <c r="D200" s="10"/>
    </row>
    <row r="201" spans="4:4" ht="12.75" customHeight="1">
      <c r="D201" s="10"/>
    </row>
    <row r="202" spans="4:4" ht="12.75" customHeight="1">
      <c r="D202" s="10"/>
    </row>
    <row r="203" spans="4:4" ht="12.75" customHeight="1">
      <c r="D203" s="10"/>
    </row>
    <row r="204" spans="4:4" ht="12.75" customHeight="1">
      <c r="D204" s="10"/>
    </row>
    <row r="205" spans="4:4" ht="12.75" customHeight="1">
      <c r="D205" s="10"/>
    </row>
    <row r="206" spans="4:4" ht="12.75" customHeight="1">
      <c r="D206" s="10"/>
    </row>
    <row r="207" spans="4:4" ht="12.75" customHeight="1">
      <c r="D207" s="10"/>
    </row>
    <row r="208" spans="4:4" ht="12.75" customHeight="1">
      <c r="D208" s="10"/>
    </row>
    <row r="209" spans="4:4" ht="12.75" customHeight="1">
      <c r="D209" s="10"/>
    </row>
    <row r="210" spans="4:4" ht="12.75" customHeight="1">
      <c r="D210" s="10"/>
    </row>
    <row r="211" spans="4:4" ht="12.75" customHeight="1">
      <c r="D211" s="10"/>
    </row>
    <row r="212" spans="4:4" ht="12.75" customHeight="1">
      <c r="D212" s="10"/>
    </row>
    <row r="213" spans="4:4" ht="12.75" customHeight="1">
      <c r="D213" s="10"/>
    </row>
    <row r="214" spans="4:4" ht="12.75" customHeight="1">
      <c r="D214" s="10"/>
    </row>
    <row r="215" spans="4:4" ht="12.75" customHeight="1">
      <c r="D215" s="10"/>
    </row>
    <row r="216" spans="4:4" ht="12.75" customHeight="1">
      <c r="D216" s="10"/>
    </row>
    <row r="217" spans="4:4" ht="12.75" customHeight="1">
      <c r="D217" s="10"/>
    </row>
    <row r="218" spans="4:4" ht="12.75" customHeight="1">
      <c r="D218" s="10"/>
    </row>
    <row r="219" spans="4:4" ht="12.75" customHeight="1">
      <c r="D219" s="10"/>
    </row>
    <row r="220" spans="4:4" ht="12.75" customHeight="1">
      <c r="D220" s="10"/>
    </row>
    <row r="221" spans="4:4" ht="12.75" customHeight="1">
      <c r="D221" s="10"/>
    </row>
    <row r="222" spans="4:4" ht="12.75" customHeight="1">
      <c r="D222" s="10"/>
    </row>
    <row r="223" spans="4:4" ht="12.75" customHeight="1">
      <c r="D223" s="10"/>
    </row>
    <row r="224" spans="4:4" ht="12.75" customHeight="1">
      <c r="D224" s="10"/>
    </row>
    <row r="225" spans="4:4" ht="12.75" customHeight="1">
      <c r="D225" s="10"/>
    </row>
    <row r="226" spans="4:4" ht="12.75" customHeight="1">
      <c r="D226" s="10"/>
    </row>
    <row r="227" spans="4:4" ht="12.75" customHeight="1">
      <c r="D227" s="10"/>
    </row>
    <row r="228" spans="4:4" ht="12.75" customHeight="1">
      <c r="D228" s="10"/>
    </row>
    <row r="229" spans="4:4" ht="12.75" customHeight="1">
      <c r="D229" s="10"/>
    </row>
    <row r="230" spans="4:4" ht="12.75" customHeight="1">
      <c r="D230" s="10"/>
    </row>
    <row r="231" spans="4:4" ht="12.75" customHeight="1">
      <c r="D231" s="10"/>
    </row>
    <row r="232" spans="4:4" ht="12.75" customHeight="1">
      <c r="D232" s="10"/>
    </row>
    <row r="233" spans="4:4" ht="12.75" customHeight="1">
      <c r="D233" s="10"/>
    </row>
    <row r="234" spans="4:4" ht="12.75" customHeight="1">
      <c r="D234" s="10"/>
    </row>
    <row r="235" spans="4:4" ht="12.75" customHeight="1">
      <c r="D235" s="10"/>
    </row>
    <row r="236" spans="4:4" ht="12.75" customHeight="1">
      <c r="D236" s="10"/>
    </row>
    <row r="237" spans="4:4" ht="12.75" customHeight="1">
      <c r="D237" s="10"/>
    </row>
    <row r="238" spans="4:4" ht="12.75" customHeight="1">
      <c r="D238" s="10"/>
    </row>
    <row r="239" spans="4:4" ht="12.75" customHeight="1">
      <c r="D239" s="10"/>
    </row>
    <row r="240" spans="4:4" ht="12.75" customHeight="1">
      <c r="D240" s="10"/>
    </row>
    <row r="241" spans="4:4" ht="12.75" customHeight="1">
      <c r="D241" s="10"/>
    </row>
    <row r="242" spans="4:4" ht="12.75" customHeight="1">
      <c r="D242" s="10"/>
    </row>
    <row r="243" spans="4:4" ht="12.75" customHeight="1">
      <c r="D243" s="10"/>
    </row>
    <row r="244" spans="4:4" ht="12.75" customHeight="1">
      <c r="D244" s="10"/>
    </row>
    <row r="245" spans="4:4" ht="12.75" customHeight="1">
      <c r="D245" s="10"/>
    </row>
    <row r="246" spans="4:4" ht="12.75" customHeight="1">
      <c r="D246" s="10"/>
    </row>
    <row r="247" spans="4:4" ht="12.75" customHeight="1">
      <c r="D247" s="10"/>
    </row>
    <row r="248" spans="4:4" ht="12.75" customHeight="1">
      <c r="D248" s="10"/>
    </row>
    <row r="249" spans="4:4" ht="12.75" customHeight="1">
      <c r="D249" s="10"/>
    </row>
    <row r="250" spans="4:4" ht="12.75" customHeight="1">
      <c r="D250" s="10"/>
    </row>
    <row r="251" spans="4:4" ht="12.75" customHeight="1">
      <c r="D251" s="10"/>
    </row>
    <row r="252" spans="4:4" ht="12.75" customHeight="1">
      <c r="D252" s="10"/>
    </row>
    <row r="253" spans="4:4" ht="12.75" customHeight="1">
      <c r="D253" s="10"/>
    </row>
    <row r="254" spans="4:4" ht="12.75" customHeight="1">
      <c r="D254" s="10"/>
    </row>
    <row r="255" spans="4:4" ht="12.75" customHeight="1">
      <c r="D255" s="10"/>
    </row>
    <row r="256" spans="4:4" ht="12.75" customHeight="1">
      <c r="D256" s="10"/>
    </row>
    <row r="257" spans="4:4" ht="12.75" customHeight="1">
      <c r="D257" s="10"/>
    </row>
    <row r="258" spans="4:4" ht="12.75" customHeight="1">
      <c r="D258" s="10"/>
    </row>
    <row r="259" spans="4:4" ht="12.75" customHeight="1">
      <c r="D259" s="10"/>
    </row>
    <row r="260" spans="4:4" ht="12.75" customHeight="1">
      <c r="D260" s="10"/>
    </row>
    <row r="261" spans="4:4" ht="12.75" customHeight="1">
      <c r="D261" s="10"/>
    </row>
    <row r="262" spans="4:4" ht="12.75" customHeight="1">
      <c r="D262" s="10"/>
    </row>
    <row r="263" spans="4:4" ht="12.75" customHeight="1">
      <c r="D263" s="10"/>
    </row>
    <row r="264" spans="4:4" ht="12.75" customHeight="1">
      <c r="D264" s="10"/>
    </row>
    <row r="265" spans="4:4" ht="12.75" customHeight="1">
      <c r="D265" s="10"/>
    </row>
    <row r="266" spans="4:4" ht="12.75" customHeight="1">
      <c r="D266" s="10"/>
    </row>
    <row r="267" spans="4:4" ht="12.75" customHeight="1">
      <c r="D267" s="10"/>
    </row>
    <row r="268" spans="4:4" ht="12.75" customHeight="1">
      <c r="D268" s="10"/>
    </row>
    <row r="269" spans="4:4" ht="12.75" customHeight="1">
      <c r="D269" s="10"/>
    </row>
    <row r="270" spans="4:4" ht="12.75" customHeight="1">
      <c r="D270" s="10"/>
    </row>
    <row r="271" spans="4:4" ht="12.75" customHeight="1">
      <c r="D271" s="10"/>
    </row>
    <row r="272" spans="4:4" ht="12.75" customHeight="1">
      <c r="D272" s="10"/>
    </row>
    <row r="273" spans="4:4" ht="12.75" customHeight="1">
      <c r="D273" s="10"/>
    </row>
    <row r="274" spans="4:4" ht="12.75" customHeight="1">
      <c r="D274" s="10"/>
    </row>
    <row r="275" spans="4:4" ht="12.75" customHeight="1">
      <c r="D275" s="10"/>
    </row>
    <row r="276" spans="4:4" ht="12.75" customHeight="1">
      <c r="D276" s="10"/>
    </row>
    <row r="277" spans="4:4" ht="12.75" customHeight="1">
      <c r="D277" s="10"/>
    </row>
    <row r="278" spans="4:4" ht="12.75" customHeight="1">
      <c r="D278" s="10"/>
    </row>
    <row r="279" spans="4:4" ht="12.75" customHeight="1">
      <c r="D279" s="10"/>
    </row>
    <row r="280" spans="4:4" ht="12.75" customHeight="1">
      <c r="D280" s="10"/>
    </row>
    <row r="281" spans="4:4" ht="12.75" customHeight="1">
      <c r="D281" s="10"/>
    </row>
    <row r="282" spans="4:4" ht="12.75" customHeight="1">
      <c r="D282" s="10"/>
    </row>
    <row r="283" spans="4:4" ht="12.75" customHeight="1">
      <c r="D283" s="10"/>
    </row>
    <row r="284" spans="4:4" ht="12.75" customHeight="1">
      <c r="D284" s="10"/>
    </row>
    <row r="285" spans="4:4" ht="12.75" customHeight="1">
      <c r="D285" s="10"/>
    </row>
    <row r="286" spans="4:4" ht="12.75" customHeight="1">
      <c r="D286" s="10"/>
    </row>
    <row r="287" spans="4:4" ht="12.75" customHeight="1">
      <c r="D287" s="10"/>
    </row>
    <row r="288" spans="4:4" ht="12.75" customHeight="1">
      <c r="D288" s="10"/>
    </row>
    <row r="289" spans="4:4" ht="12.75" customHeight="1">
      <c r="D289" s="10"/>
    </row>
    <row r="290" spans="4:4" ht="12.75" customHeight="1">
      <c r="D290" s="10"/>
    </row>
    <row r="291" spans="4:4" ht="12.75" customHeight="1">
      <c r="D291" s="10"/>
    </row>
    <row r="292" spans="4:4" ht="12.75" customHeight="1">
      <c r="D292" s="10"/>
    </row>
    <row r="293" spans="4:4" ht="12.75" customHeight="1">
      <c r="D293" s="10"/>
    </row>
    <row r="294" spans="4:4" ht="12.75" customHeight="1">
      <c r="D294" s="10"/>
    </row>
    <row r="295" spans="4:4" ht="12.75" customHeight="1">
      <c r="D295" s="10"/>
    </row>
    <row r="296" spans="4:4" ht="12.75" customHeight="1">
      <c r="D296" s="10"/>
    </row>
    <row r="297" spans="4:4" ht="12.75" customHeight="1">
      <c r="D297" s="10"/>
    </row>
    <row r="298" spans="4:4" ht="12.75" customHeight="1">
      <c r="D298" s="10"/>
    </row>
    <row r="299" spans="4:4" ht="12.75" customHeight="1">
      <c r="D299" s="10"/>
    </row>
    <row r="300" spans="4:4" ht="12.75" customHeight="1">
      <c r="D300" s="10"/>
    </row>
    <row r="301" spans="4:4" ht="12.75" customHeight="1">
      <c r="D301" s="10"/>
    </row>
    <row r="302" spans="4:4" ht="12.75" customHeight="1">
      <c r="D302" s="10"/>
    </row>
    <row r="303" spans="4:4" ht="12.75" customHeight="1">
      <c r="D303" s="10"/>
    </row>
    <row r="304" spans="4:4" ht="12.75" customHeight="1">
      <c r="D304" s="10"/>
    </row>
    <row r="305" spans="4:4" ht="12.75" customHeight="1">
      <c r="D305" s="10"/>
    </row>
    <row r="306" spans="4:4" ht="12.75" customHeight="1">
      <c r="D306" s="10"/>
    </row>
    <row r="307" spans="4:4" ht="12.75" customHeight="1">
      <c r="D307" s="10"/>
    </row>
    <row r="308" spans="4:4" ht="12.75" customHeight="1">
      <c r="D308" s="10"/>
    </row>
    <row r="309" spans="4:4" ht="12.75" customHeight="1">
      <c r="D309" s="10"/>
    </row>
    <row r="310" spans="4:4" ht="12.75" customHeight="1">
      <c r="D310" s="10"/>
    </row>
    <row r="311" spans="4:4" ht="12.75" customHeight="1">
      <c r="D311" s="10"/>
    </row>
    <row r="312" spans="4:4" ht="12.75" customHeight="1">
      <c r="D312" s="10"/>
    </row>
    <row r="313" spans="4:4" ht="12.75" customHeight="1">
      <c r="D313" s="10"/>
    </row>
    <row r="314" spans="4:4" ht="12.75" customHeight="1">
      <c r="D314" s="10"/>
    </row>
    <row r="315" spans="4:4" ht="12.75" customHeight="1">
      <c r="D315" s="10"/>
    </row>
    <row r="316" spans="4:4" ht="12.75" customHeight="1">
      <c r="D316" s="10"/>
    </row>
    <row r="317" spans="4:4" ht="12.75" customHeight="1">
      <c r="D317" s="10"/>
    </row>
    <row r="318" spans="4:4" ht="12.75" customHeight="1">
      <c r="D318" s="10"/>
    </row>
    <row r="319" spans="4:4" ht="12.75" customHeight="1">
      <c r="D319" s="10"/>
    </row>
    <row r="320" spans="4:4" ht="12.75" customHeight="1">
      <c r="D320" s="10"/>
    </row>
    <row r="321" spans="4:4" ht="12.75" customHeight="1">
      <c r="D321" s="10"/>
    </row>
    <row r="322" spans="4:4" ht="12.75" customHeight="1">
      <c r="D322" s="10"/>
    </row>
    <row r="323" spans="4:4" ht="12.75" customHeight="1">
      <c r="D323" s="10"/>
    </row>
    <row r="324" spans="4:4" ht="12.75" customHeight="1">
      <c r="D324" s="10"/>
    </row>
    <row r="325" spans="4:4" ht="12.75" customHeight="1">
      <c r="D325" s="10"/>
    </row>
    <row r="326" spans="4:4" ht="12.75" customHeight="1">
      <c r="D326" s="10"/>
    </row>
    <row r="327" spans="4:4" ht="12.75" customHeight="1">
      <c r="D327" s="10"/>
    </row>
    <row r="328" spans="4:4" ht="12.75" customHeight="1">
      <c r="D328" s="10"/>
    </row>
    <row r="329" spans="4:4" ht="12.75" customHeight="1">
      <c r="D329" s="10"/>
    </row>
    <row r="330" spans="4:4" ht="12.75" customHeight="1">
      <c r="D330" s="10"/>
    </row>
    <row r="331" spans="4:4" ht="12.75" customHeight="1">
      <c r="D331" s="10"/>
    </row>
    <row r="332" spans="4:4" ht="12.75" customHeight="1">
      <c r="D332" s="10"/>
    </row>
    <row r="333" spans="4:4" ht="12.75" customHeight="1">
      <c r="D333" s="10"/>
    </row>
    <row r="334" spans="4:4" ht="12.75" customHeight="1">
      <c r="D334" s="10"/>
    </row>
    <row r="335" spans="4:4" ht="12.75" customHeight="1">
      <c r="D335" s="10"/>
    </row>
    <row r="336" spans="4:4" ht="12.75" customHeight="1">
      <c r="D336" s="10"/>
    </row>
    <row r="337" spans="4:4" ht="12.75" customHeight="1">
      <c r="D337" s="10"/>
    </row>
    <row r="338" spans="4:4" ht="12.75" customHeight="1">
      <c r="D338" s="10"/>
    </row>
    <row r="339" spans="4:4" ht="12.75" customHeight="1">
      <c r="D339" s="10"/>
    </row>
    <row r="340" spans="4:4" ht="12.75" customHeight="1">
      <c r="D340" s="10"/>
    </row>
    <row r="341" spans="4:4" ht="12.75" customHeight="1">
      <c r="D341" s="10"/>
    </row>
    <row r="342" spans="4:4" ht="12.75" customHeight="1">
      <c r="D342" s="10"/>
    </row>
    <row r="343" spans="4:4" ht="12.75" customHeight="1">
      <c r="D343" s="10"/>
    </row>
    <row r="344" spans="4:4" ht="12.75" customHeight="1">
      <c r="D344" s="10"/>
    </row>
    <row r="345" spans="4:4" ht="12.75" customHeight="1">
      <c r="D345" s="10"/>
    </row>
    <row r="346" spans="4:4" ht="12.75" customHeight="1">
      <c r="D346" s="10"/>
    </row>
    <row r="347" spans="4:4" ht="12.75" customHeight="1">
      <c r="D347" s="10"/>
    </row>
    <row r="348" spans="4:4" ht="12.75" customHeight="1">
      <c r="D348" s="10"/>
    </row>
    <row r="349" spans="4:4" ht="12.75" customHeight="1">
      <c r="D349" s="10"/>
    </row>
    <row r="350" spans="4:4" ht="12.75" customHeight="1">
      <c r="D350" s="10"/>
    </row>
    <row r="351" spans="4:4" ht="12.75" customHeight="1">
      <c r="D351" s="10"/>
    </row>
    <row r="352" spans="4:4" ht="12.75" customHeight="1">
      <c r="D352" s="10"/>
    </row>
    <row r="353" spans="4:4" ht="12.75" customHeight="1">
      <c r="D353" s="10"/>
    </row>
    <row r="354" spans="4:4" ht="12.75" customHeight="1">
      <c r="D354" s="10"/>
    </row>
    <row r="355" spans="4:4" ht="12.75" customHeight="1">
      <c r="D355" s="10"/>
    </row>
    <row r="356" spans="4:4" ht="12.75" customHeight="1">
      <c r="D356" s="10"/>
    </row>
    <row r="357" spans="4:4" ht="12.75" customHeight="1">
      <c r="D357" s="10"/>
    </row>
    <row r="358" spans="4:4" ht="12.75" customHeight="1">
      <c r="D358" s="10"/>
    </row>
    <row r="359" spans="4:4" ht="12.75" customHeight="1">
      <c r="D359" s="10"/>
    </row>
    <row r="360" spans="4:4" ht="12.75" customHeight="1">
      <c r="D360" s="10"/>
    </row>
    <row r="361" spans="4:4" ht="12.75" customHeight="1">
      <c r="D361" s="10"/>
    </row>
    <row r="362" spans="4:4" ht="12.75" customHeight="1">
      <c r="D362" s="10"/>
    </row>
    <row r="363" spans="4:4" ht="12.75" customHeight="1">
      <c r="D363" s="10"/>
    </row>
    <row r="364" spans="4:4" ht="12.75" customHeight="1">
      <c r="D364" s="10"/>
    </row>
    <row r="365" spans="4:4" ht="12.75" customHeight="1">
      <c r="D365" s="10"/>
    </row>
    <row r="366" spans="4:4" ht="12.75" customHeight="1">
      <c r="D366" s="10"/>
    </row>
    <row r="367" spans="4:4" ht="12.75" customHeight="1">
      <c r="D367" s="10"/>
    </row>
    <row r="368" spans="4:4" ht="12.75" customHeight="1">
      <c r="D368" s="10"/>
    </row>
    <row r="369" spans="4:4" ht="12.75" customHeight="1">
      <c r="D369" s="10"/>
    </row>
    <row r="370" spans="4:4" ht="12.75" customHeight="1">
      <c r="D370" s="10"/>
    </row>
    <row r="371" spans="4:4" ht="12.75" customHeight="1">
      <c r="D371" s="10"/>
    </row>
    <row r="372" spans="4:4" ht="12.75" customHeight="1">
      <c r="D372" s="10"/>
    </row>
    <row r="373" spans="4:4" ht="12.75" customHeight="1">
      <c r="D373" s="10"/>
    </row>
    <row r="374" spans="4:4" ht="12.75" customHeight="1">
      <c r="D374" s="10"/>
    </row>
    <row r="375" spans="4:4" ht="12.75" customHeight="1">
      <c r="D375" s="10"/>
    </row>
    <row r="376" spans="4:4" ht="12.75" customHeight="1">
      <c r="D376" s="10"/>
    </row>
    <row r="377" spans="4:4" ht="12.75" customHeight="1">
      <c r="D377" s="10"/>
    </row>
    <row r="378" spans="4:4" ht="12.75" customHeight="1">
      <c r="D378" s="10"/>
    </row>
    <row r="379" spans="4:4" ht="12.75" customHeight="1">
      <c r="D379" s="10"/>
    </row>
    <row r="380" spans="4:4" ht="12.75" customHeight="1">
      <c r="D380" s="10"/>
    </row>
    <row r="381" spans="4:4" ht="12.75" customHeight="1">
      <c r="D381" s="10"/>
    </row>
    <row r="382" spans="4:4" ht="12.75" customHeight="1">
      <c r="D382" s="10"/>
    </row>
    <row r="383" spans="4:4" ht="12.75" customHeight="1">
      <c r="D383" s="10"/>
    </row>
    <row r="384" spans="4:4" ht="12.75" customHeight="1">
      <c r="D384" s="10"/>
    </row>
    <row r="385" spans="4:4" ht="12.75" customHeight="1">
      <c r="D385" s="10"/>
    </row>
    <row r="386" spans="4:4" ht="12.75" customHeight="1">
      <c r="D386" s="10"/>
    </row>
    <row r="387" spans="4:4" ht="12.75" customHeight="1">
      <c r="D387" s="10"/>
    </row>
    <row r="388" spans="4:4" ht="12.75" customHeight="1">
      <c r="D388" s="10"/>
    </row>
    <row r="389" spans="4:4" ht="12.75" customHeight="1">
      <c r="D389" s="10"/>
    </row>
    <row r="390" spans="4:4" ht="12.75" customHeight="1">
      <c r="D390" s="10"/>
    </row>
    <row r="391" spans="4:4" ht="12.75" customHeight="1">
      <c r="D391" s="10"/>
    </row>
    <row r="392" spans="4:4" ht="12.75" customHeight="1">
      <c r="D392" s="10"/>
    </row>
    <row r="393" spans="4:4" ht="12.75" customHeight="1">
      <c r="D393" s="10"/>
    </row>
    <row r="394" spans="4:4" ht="12.75" customHeight="1">
      <c r="D394" s="10"/>
    </row>
    <row r="395" spans="4:4" ht="12.75" customHeight="1">
      <c r="D395" s="10"/>
    </row>
    <row r="396" spans="4:4" ht="12.75" customHeight="1">
      <c r="D396" s="10"/>
    </row>
    <row r="397" spans="4:4" ht="12.75" customHeight="1">
      <c r="D397" s="10"/>
    </row>
    <row r="398" spans="4:4" ht="12.75" customHeight="1">
      <c r="D398" s="10"/>
    </row>
    <row r="399" spans="4:4" ht="12.75" customHeight="1">
      <c r="D399" s="10"/>
    </row>
    <row r="400" spans="4:4" ht="12.75" customHeight="1">
      <c r="D400" s="10"/>
    </row>
    <row r="401" spans="4:4" ht="12.75" customHeight="1">
      <c r="D401" s="10"/>
    </row>
    <row r="402" spans="4:4" ht="12.75" customHeight="1">
      <c r="D402" s="10"/>
    </row>
    <row r="403" spans="4:4" ht="12.75" customHeight="1">
      <c r="D403" s="10"/>
    </row>
    <row r="404" spans="4:4" ht="12.75" customHeight="1">
      <c r="D404" s="10"/>
    </row>
    <row r="405" spans="4:4" ht="12.75" customHeight="1">
      <c r="D405" s="10"/>
    </row>
    <row r="406" spans="4:4" ht="12.75" customHeight="1">
      <c r="D406" s="10"/>
    </row>
    <row r="407" spans="4:4" ht="12.75" customHeight="1">
      <c r="D407" s="10"/>
    </row>
    <row r="408" spans="4:4" ht="12.75" customHeight="1">
      <c r="D408" s="10"/>
    </row>
    <row r="409" spans="4:4" ht="12.75" customHeight="1">
      <c r="D409" s="10"/>
    </row>
    <row r="410" spans="4:4" ht="12.75" customHeight="1">
      <c r="D410" s="10"/>
    </row>
    <row r="411" spans="4:4" ht="12.75" customHeight="1">
      <c r="D411" s="10"/>
    </row>
    <row r="412" spans="4:4" ht="12.75" customHeight="1">
      <c r="D412" s="10"/>
    </row>
    <row r="413" spans="4:4" ht="12.75" customHeight="1">
      <c r="D413" s="10"/>
    </row>
    <row r="414" spans="4:4" ht="12.75" customHeight="1">
      <c r="D414" s="10"/>
    </row>
    <row r="415" spans="4:4" ht="12.75" customHeight="1">
      <c r="D415" s="10"/>
    </row>
    <row r="416" spans="4:4" ht="12.75" customHeight="1">
      <c r="D416" s="10"/>
    </row>
    <row r="417" spans="4:4" ht="12.75" customHeight="1">
      <c r="D417" s="10"/>
    </row>
    <row r="418" spans="4:4" ht="12.75" customHeight="1">
      <c r="D418" s="10"/>
    </row>
    <row r="419" spans="4:4" ht="12.75" customHeight="1">
      <c r="D419" s="10"/>
    </row>
    <row r="420" spans="4:4" ht="12.75" customHeight="1">
      <c r="D420" s="10"/>
    </row>
    <row r="421" spans="4:4" ht="12.75" customHeight="1">
      <c r="D421" s="10"/>
    </row>
    <row r="422" spans="4:4" ht="12.75" customHeight="1">
      <c r="D422" s="10"/>
    </row>
    <row r="423" spans="4:4" ht="12.75" customHeight="1">
      <c r="D423" s="10"/>
    </row>
    <row r="424" spans="4:4" ht="12.75" customHeight="1">
      <c r="D424" s="10"/>
    </row>
    <row r="425" spans="4:4" ht="12.75" customHeight="1">
      <c r="D425" s="10"/>
    </row>
    <row r="426" spans="4:4" ht="12.75" customHeight="1">
      <c r="D426" s="10"/>
    </row>
    <row r="427" spans="4:4" ht="12.75" customHeight="1">
      <c r="D427" s="10"/>
    </row>
    <row r="428" spans="4:4" ht="12.75" customHeight="1">
      <c r="D428" s="10"/>
    </row>
    <row r="429" spans="4:4" ht="12.75" customHeight="1">
      <c r="D429" s="10"/>
    </row>
    <row r="430" spans="4:4" ht="12.75" customHeight="1">
      <c r="D430" s="10"/>
    </row>
    <row r="431" spans="4:4" ht="12.75" customHeight="1">
      <c r="D431" s="10"/>
    </row>
    <row r="432" spans="4:4" ht="12.75" customHeight="1">
      <c r="D432" s="10"/>
    </row>
    <row r="433" spans="4:4" ht="12.75" customHeight="1">
      <c r="D433" s="10"/>
    </row>
    <row r="434" spans="4:4" ht="12.75" customHeight="1">
      <c r="D434" s="10"/>
    </row>
    <row r="435" spans="4:4" ht="12.75" customHeight="1">
      <c r="D435" s="10"/>
    </row>
    <row r="436" spans="4:4" ht="12.75" customHeight="1">
      <c r="D436" s="10"/>
    </row>
    <row r="437" spans="4:4" ht="12.75" customHeight="1">
      <c r="D437" s="10"/>
    </row>
    <row r="438" spans="4:4" ht="12.75" customHeight="1">
      <c r="D438" s="10"/>
    </row>
    <row r="439" spans="4:4" ht="12.75" customHeight="1">
      <c r="D439" s="10"/>
    </row>
    <row r="440" spans="4:4" ht="12.75" customHeight="1">
      <c r="D440" s="10"/>
    </row>
    <row r="441" spans="4:4" ht="12.75" customHeight="1">
      <c r="D441" s="10"/>
    </row>
    <row r="442" spans="4:4" ht="12.75" customHeight="1">
      <c r="D442" s="10"/>
    </row>
    <row r="443" spans="4:4" ht="12.75" customHeight="1">
      <c r="D443" s="10"/>
    </row>
    <row r="444" spans="4:4" ht="12.75" customHeight="1">
      <c r="D444" s="10"/>
    </row>
    <row r="445" spans="4:4" ht="12.75" customHeight="1">
      <c r="D445" s="10"/>
    </row>
    <row r="446" spans="4:4" ht="12.75" customHeight="1">
      <c r="D446" s="10"/>
    </row>
    <row r="447" spans="4:4" ht="12.75" customHeight="1">
      <c r="D447" s="10"/>
    </row>
    <row r="448" spans="4:4" ht="12.75" customHeight="1">
      <c r="D448" s="10"/>
    </row>
    <row r="449" spans="4:4" ht="12.75" customHeight="1">
      <c r="D449" s="10"/>
    </row>
    <row r="450" spans="4:4" ht="12.75" customHeight="1">
      <c r="D450" s="10"/>
    </row>
    <row r="451" spans="4:4" ht="12.75" customHeight="1">
      <c r="D451" s="10"/>
    </row>
    <row r="452" spans="4:4" ht="12.75" customHeight="1">
      <c r="D452" s="10"/>
    </row>
    <row r="453" spans="4:4" ht="12.75" customHeight="1">
      <c r="D453" s="10"/>
    </row>
    <row r="454" spans="4:4" ht="12.75" customHeight="1">
      <c r="D454" s="10"/>
    </row>
    <row r="455" spans="4:4" ht="12.75" customHeight="1">
      <c r="D455" s="10"/>
    </row>
    <row r="456" spans="4:4" ht="12.75" customHeight="1">
      <c r="D456" s="10"/>
    </row>
    <row r="457" spans="4:4" ht="12.75" customHeight="1">
      <c r="D457" s="10"/>
    </row>
    <row r="458" spans="4:4" ht="12.75" customHeight="1">
      <c r="D458" s="10"/>
    </row>
    <row r="459" spans="4:4" ht="12.75" customHeight="1">
      <c r="D459" s="10"/>
    </row>
    <row r="460" spans="4:4" ht="12.75" customHeight="1">
      <c r="D460" s="10"/>
    </row>
    <row r="461" spans="4:4" ht="12.75" customHeight="1">
      <c r="D461" s="10"/>
    </row>
    <row r="462" spans="4:4" ht="12.75" customHeight="1">
      <c r="D462" s="10"/>
    </row>
    <row r="463" spans="4:4" ht="12.75" customHeight="1">
      <c r="D463" s="10"/>
    </row>
    <row r="464" spans="4:4" ht="12.75" customHeight="1">
      <c r="D464" s="10"/>
    </row>
    <row r="465" spans="4:4" ht="12.75" customHeight="1">
      <c r="D465" s="10"/>
    </row>
    <row r="466" spans="4:4" ht="12.75" customHeight="1">
      <c r="D466" s="10"/>
    </row>
    <row r="467" spans="4:4" ht="12.75" customHeight="1">
      <c r="D467" s="10"/>
    </row>
    <row r="468" spans="4:4" ht="12.75" customHeight="1">
      <c r="D468" s="10"/>
    </row>
    <row r="469" spans="4:4" ht="12.75" customHeight="1">
      <c r="D469" s="10"/>
    </row>
    <row r="470" spans="4:4" ht="12.75" customHeight="1">
      <c r="D470" s="10"/>
    </row>
    <row r="471" spans="4:4" ht="12.75" customHeight="1">
      <c r="D471" s="10"/>
    </row>
    <row r="472" spans="4:4" ht="12.75" customHeight="1">
      <c r="D472" s="10"/>
    </row>
    <row r="473" spans="4:4" ht="12.75" customHeight="1">
      <c r="D473" s="10"/>
    </row>
    <row r="474" spans="4:4" ht="12.75" customHeight="1">
      <c r="D474" s="10"/>
    </row>
    <row r="475" spans="4:4" ht="12.75" customHeight="1">
      <c r="D475" s="10"/>
    </row>
    <row r="476" spans="4:4" ht="12.75" customHeight="1">
      <c r="D476" s="10"/>
    </row>
    <row r="477" spans="4:4" ht="12.75" customHeight="1">
      <c r="D477" s="10"/>
    </row>
    <row r="478" spans="4:4" ht="12.75" customHeight="1">
      <c r="D478" s="10"/>
    </row>
    <row r="479" spans="4:4" ht="12.75" customHeight="1">
      <c r="D479" s="10"/>
    </row>
    <row r="480" spans="4:4" ht="12.75" customHeight="1">
      <c r="D480" s="10"/>
    </row>
    <row r="481" spans="4:4" ht="12.75" customHeight="1">
      <c r="D481" s="10"/>
    </row>
    <row r="482" spans="4:4" ht="12.75" customHeight="1">
      <c r="D482" s="10"/>
    </row>
    <row r="483" spans="4:4" ht="12.75" customHeight="1">
      <c r="D483" s="10"/>
    </row>
    <row r="484" spans="4:4" ht="12.75" customHeight="1">
      <c r="D484" s="10"/>
    </row>
    <row r="485" spans="4:4" ht="12.75" customHeight="1">
      <c r="D485" s="10"/>
    </row>
    <row r="486" spans="4:4" ht="12.75" customHeight="1">
      <c r="D486" s="10"/>
    </row>
    <row r="487" spans="4:4" ht="12.75" customHeight="1">
      <c r="D487" s="10"/>
    </row>
    <row r="488" spans="4:4" ht="12.75" customHeight="1">
      <c r="D488" s="10"/>
    </row>
    <row r="489" spans="4:4" ht="12.75" customHeight="1">
      <c r="D489" s="10"/>
    </row>
    <row r="490" spans="4:4" ht="12.75" customHeight="1">
      <c r="D490" s="10"/>
    </row>
    <row r="491" spans="4:4" ht="12.75" customHeight="1">
      <c r="D491" s="10"/>
    </row>
    <row r="492" spans="4:4" ht="12.75" customHeight="1">
      <c r="D492" s="10"/>
    </row>
    <row r="493" spans="4:4" ht="12.75" customHeight="1">
      <c r="D493" s="10"/>
    </row>
    <row r="494" spans="4:4" ht="12.75" customHeight="1">
      <c r="D494" s="10"/>
    </row>
    <row r="495" spans="4:4" ht="12.75" customHeight="1">
      <c r="D495" s="10"/>
    </row>
    <row r="496" spans="4:4" ht="12.75" customHeight="1">
      <c r="D496" s="10"/>
    </row>
    <row r="497" spans="4:4" ht="12.75" customHeight="1">
      <c r="D497" s="10"/>
    </row>
    <row r="498" spans="4:4" ht="12.75" customHeight="1">
      <c r="D498" s="10"/>
    </row>
    <row r="499" spans="4:4" ht="12.75" customHeight="1">
      <c r="D499" s="10"/>
    </row>
    <row r="500" spans="4:4" ht="12.75" customHeight="1">
      <c r="D500" s="10"/>
    </row>
    <row r="501" spans="4:4" ht="12.75" customHeight="1">
      <c r="D501" s="10"/>
    </row>
    <row r="502" spans="4:4" ht="12.75" customHeight="1">
      <c r="D502" s="10"/>
    </row>
    <row r="503" spans="4:4" ht="12.75" customHeight="1">
      <c r="D503" s="10"/>
    </row>
    <row r="504" spans="4:4" ht="12.75" customHeight="1">
      <c r="D504" s="10"/>
    </row>
    <row r="505" spans="4:4" ht="12.75" customHeight="1">
      <c r="D505" s="10"/>
    </row>
    <row r="506" spans="4:4" ht="12.75" customHeight="1">
      <c r="D506" s="10"/>
    </row>
    <row r="507" spans="4:4" ht="12.75" customHeight="1">
      <c r="D507" s="10"/>
    </row>
    <row r="508" spans="4:4" ht="12.75" customHeight="1">
      <c r="D508" s="10"/>
    </row>
    <row r="509" spans="4:4" ht="12.75" customHeight="1">
      <c r="D509" s="10"/>
    </row>
    <row r="510" spans="4:4" ht="12.75" customHeight="1">
      <c r="D510" s="10"/>
    </row>
    <row r="511" spans="4:4" ht="12.75" customHeight="1">
      <c r="D511" s="10"/>
    </row>
    <row r="512" spans="4:4" ht="12.75" customHeight="1">
      <c r="D512" s="10"/>
    </row>
    <row r="513" spans="4:4" ht="12.75" customHeight="1">
      <c r="D513" s="10"/>
    </row>
    <row r="514" spans="4:4" ht="12.75" customHeight="1">
      <c r="D514" s="10"/>
    </row>
    <row r="515" spans="4:4" ht="12.75" customHeight="1">
      <c r="D515" s="10"/>
    </row>
    <row r="516" spans="4:4" ht="12.75" customHeight="1">
      <c r="D516" s="10"/>
    </row>
    <row r="517" spans="4:4" ht="12.75" customHeight="1">
      <c r="D517" s="10"/>
    </row>
    <row r="518" spans="4:4" ht="12.75" customHeight="1">
      <c r="D518" s="10"/>
    </row>
    <row r="519" spans="4:4" ht="12.75" customHeight="1">
      <c r="D519" s="10"/>
    </row>
    <row r="520" spans="4:4" ht="12.75" customHeight="1">
      <c r="D520" s="10"/>
    </row>
    <row r="521" spans="4:4" ht="12.75" customHeight="1">
      <c r="D521" s="10"/>
    </row>
    <row r="522" spans="4:4" ht="12.75" customHeight="1">
      <c r="D522" s="10"/>
    </row>
    <row r="523" spans="4:4" ht="12.75" customHeight="1">
      <c r="D523" s="10"/>
    </row>
    <row r="524" spans="4:4" ht="12.75" customHeight="1">
      <c r="D524" s="10"/>
    </row>
    <row r="525" spans="4:4" ht="12.75" customHeight="1">
      <c r="D525" s="10"/>
    </row>
    <row r="526" spans="4:4" ht="12.75" customHeight="1">
      <c r="D526" s="10"/>
    </row>
    <row r="527" spans="4:4" ht="12.75" customHeight="1">
      <c r="D527" s="10"/>
    </row>
    <row r="528" spans="4:4" ht="12.75" customHeight="1">
      <c r="D528" s="10"/>
    </row>
    <row r="529" spans="4:4" ht="12.75" customHeight="1">
      <c r="D529" s="10"/>
    </row>
    <row r="530" spans="4:4" ht="12.75" customHeight="1">
      <c r="D530" s="10"/>
    </row>
    <row r="531" spans="4:4" ht="12.75" customHeight="1">
      <c r="D531" s="10"/>
    </row>
    <row r="532" spans="4:4" ht="12.75" customHeight="1">
      <c r="D532" s="10"/>
    </row>
    <row r="533" spans="4:4" ht="12.75" customHeight="1">
      <c r="D533" s="10"/>
    </row>
    <row r="534" spans="4:4" ht="12.75" customHeight="1">
      <c r="D534" s="10"/>
    </row>
    <row r="535" spans="4:4" ht="12.75" customHeight="1">
      <c r="D535" s="10"/>
    </row>
    <row r="536" spans="4:4" ht="12.75" customHeight="1">
      <c r="D536" s="10"/>
    </row>
    <row r="537" spans="4:4" ht="12.75" customHeight="1">
      <c r="D537" s="10"/>
    </row>
    <row r="538" spans="4:4" ht="12.75" customHeight="1">
      <c r="D538" s="10"/>
    </row>
    <row r="539" spans="4:4" ht="12.75" customHeight="1">
      <c r="D539" s="10"/>
    </row>
    <row r="540" spans="4:4" ht="12.75" customHeight="1">
      <c r="D540" s="10"/>
    </row>
    <row r="541" spans="4:4" ht="12.75" customHeight="1">
      <c r="D541" s="10"/>
    </row>
    <row r="542" spans="4:4" ht="12.75" customHeight="1">
      <c r="D542" s="10"/>
    </row>
    <row r="543" spans="4:4" ht="12.75" customHeight="1">
      <c r="D543" s="10"/>
    </row>
    <row r="544" spans="4:4" ht="12.75" customHeight="1">
      <c r="D544" s="10"/>
    </row>
    <row r="545" spans="4:4" ht="12.75" customHeight="1">
      <c r="D545" s="10"/>
    </row>
    <row r="546" spans="4:4" ht="12.75" customHeight="1">
      <c r="D546" s="10"/>
    </row>
    <row r="547" spans="4:4" ht="12.75" customHeight="1">
      <c r="D547" s="10"/>
    </row>
    <row r="548" spans="4:4" ht="12.75" customHeight="1">
      <c r="D548" s="10"/>
    </row>
    <row r="549" spans="4:4" ht="12.75" customHeight="1">
      <c r="D549" s="10"/>
    </row>
    <row r="550" spans="4:4" ht="12.75" customHeight="1">
      <c r="D550" s="10"/>
    </row>
    <row r="551" spans="4:4" ht="12.75" customHeight="1">
      <c r="D551" s="10"/>
    </row>
    <row r="552" spans="4:4" ht="12.75" customHeight="1">
      <c r="D552" s="10"/>
    </row>
    <row r="553" spans="4:4" ht="12.75" customHeight="1">
      <c r="D553" s="10"/>
    </row>
    <row r="554" spans="4:4" ht="12.75" customHeight="1">
      <c r="D554" s="10"/>
    </row>
    <row r="555" spans="4:4" ht="12.75" customHeight="1">
      <c r="D555" s="10"/>
    </row>
    <row r="556" spans="4:4" ht="12.75" customHeight="1">
      <c r="D556" s="10"/>
    </row>
    <row r="557" spans="4:4" ht="12.75" customHeight="1">
      <c r="D557" s="10"/>
    </row>
    <row r="558" spans="4:4" ht="12.75" customHeight="1">
      <c r="D558" s="10"/>
    </row>
    <row r="559" spans="4:4" ht="12.75" customHeight="1">
      <c r="D559" s="10"/>
    </row>
    <row r="560" spans="4:4" ht="12.75" customHeight="1">
      <c r="D560" s="10"/>
    </row>
    <row r="561" spans="4:4" ht="12.75" customHeight="1">
      <c r="D561" s="10"/>
    </row>
    <row r="562" spans="4:4" ht="12.75" customHeight="1">
      <c r="D562" s="10"/>
    </row>
    <row r="563" spans="4:4" ht="12.75" customHeight="1">
      <c r="D563" s="10"/>
    </row>
    <row r="564" spans="4:4" ht="12.75" customHeight="1">
      <c r="D564" s="10"/>
    </row>
    <row r="565" spans="4:4" ht="12.75" customHeight="1">
      <c r="D565" s="10"/>
    </row>
    <row r="566" spans="4:4" ht="12.75" customHeight="1">
      <c r="D566" s="10"/>
    </row>
    <row r="567" spans="4:4" ht="12.75" customHeight="1">
      <c r="D567" s="10"/>
    </row>
    <row r="568" spans="4:4" ht="12.75" customHeight="1">
      <c r="D568" s="10"/>
    </row>
    <row r="569" spans="4:4" ht="12.75" customHeight="1">
      <c r="D569" s="10"/>
    </row>
    <row r="570" spans="4:4" ht="12.75" customHeight="1">
      <c r="D570" s="10"/>
    </row>
    <row r="571" spans="4:4" ht="12.75" customHeight="1">
      <c r="D571" s="10"/>
    </row>
    <row r="572" spans="4:4" ht="12.75" customHeight="1">
      <c r="D572" s="10"/>
    </row>
    <row r="573" spans="4:4" ht="12.75" customHeight="1">
      <c r="D573" s="10"/>
    </row>
    <row r="574" spans="4:4" ht="12.75" customHeight="1">
      <c r="D574" s="10"/>
    </row>
    <row r="575" spans="4:4" ht="12.75" customHeight="1">
      <c r="D575" s="10"/>
    </row>
    <row r="576" spans="4:4" ht="12.75" customHeight="1">
      <c r="D576" s="10"/>
    </row>
    <row r="577" spans="4:4" ht="12.75" customHeight="1">
      <c r="D577" s="10"/>
    </row>
    <row r="578" spans="4:4" ht="12.75" customHeight="1">
      <c r="D578" s="10"/>
    </row>
    <row r="579" spans="4:4" ht="12.75" customHeight="1">
      <c r="D579" s="10"/>
    </row>
    <row r="580" spans="4:4" ht="12.75" customHeight="1">
      <c r="D580" s="10"/>
    </row>
    <row r="581" spans="4:4" ht="12.75" customHeight="1">
      <c r="D581" s="10"/>
    </row>
    <row r="582" spans="4:4" ht="12.75" customHeight="1">
      <c r="D582" s="10"/>
    </row>
    <row r="583" spans="4:4" ht="12.75" customHeight="1">
      <c r="D583" s="10"/>
    </row>
    <row r="584" spans="4:4" ht="12.75" customHeight="1">
      <c r="D584" s="10"/>
    </row>
    <row r="585" spans="4:4" ht="12.75" customHeight="1">
      <c r="D585" s="10"/>
    </row>
    <row r="586" spans="4:4" ht="12.75" customHeight="1">
      <c r="D586" s="10"/>
    </row>
    <row r="587" spans="4:4" ht="12.75" customHeight="1">
      <c r="D587" s="10"/>
    </row>
    <row r="588" spans="4:4" ht="12.75" customHeight="1">
      <c r="D588" s="10"/>
    </row>
    <row r="589" spans="4:4" ht="12.75" customHeight="1">
      <c r="D589" s="10"/>
    </row>
    <row r="590" spans="4:4" ht="12.75" customHeight="1">
      <c r="D590" s="10"/>
    </row>
    <row r="591" spans="4:4" ht="12.75" customHeight="1">
      <c r="D591" s="10"/>
    </row>
    <row r="592" spans="4:4" ht="12.75" customHeight="1">
      <c r="D592" s="10"/>
    </row>
    <row r="593" spans="4:4" ht="12.75" customHeight="1">
      <c r="D593" s="10"/>
    </row>
    <row r="594" spans="4:4" ht="12.75" customHeight="1">
      <c r="D594" s="10"/>
    </row>
    <row r="595" spans="4:4" ht="12.75" customHeight="1">
      <c r="D595" s="10"/>
    </row>
    <row r="596" spans="4:4" ht="12.75" customHeight="1">
      <c r="D596" s="10"/>
    </row>
    <row r="597" spans="4:4" ht="12.75" customHeight="1">
      <c r="D597" s="10"/>
    </row>
    <row r="598" spans="4:4" ht="12.75" customHeight="1">
      <c r="D598" s="10"/>
    </row>
    <row r="599" spans="4:4" ht="12.75" customHeight="1">
      <c r="D599" s="10"/>
    </row>
    <row r="600" spans="4:4" ht="12.75" customHeight="1">
      <c r="D600" s="10"/>
    </row>
    <row r="601" spans="4:4" ht="12.75" customHeight="1">
      <c r="D601" s="10"/>
    </row>
    <row r="602" spans="4:4" ht="12.75" customHeight="1">
      <c r="D602" s="10"/>
    </row>
    <row r="603" spans="4:4" ht="12.75" customHeight="1">
      <c r="D603" s="10"/>
    </row>
    <row r="604" spans="4:4" ht="12.75" customHeight="1">
      <c r="D604" s="10"/>
    </row>
    <row r="605" spans="4:4" ht="12.75" customHeight="1">
      <c r="D605" s="10"/>
    </row>
    <row r="606" spans="4:4" ht="12.75" customHeight="1">
      <c r="D606" s="10"/>
    </row>
    <row r="607" spans="4:4" ht="12.75" customHeight="1">
      <c r="D607" s="10"/>
    </row>
    <row r="608" spans="4:4" ht="12.75" customHeight="1">
      <c r="D608" s="10"/>
    </row>
    <row r="609" spans="4:4" ht="12.75" customHeight="1">
      <c r="D609" s="10"/>
    </row>
    <row r="610" spans="4:4" ht="12.75" customHeight="1">
      <c r="D610" s="10"/>
    </row>
    <row r="611" spans="4:4" ht="12.75" customHeight="1">
      <c r="D611" s="10"/>
    </row>
    <row r="612" spans="4:4" ht="12.75" customHeight="1">
      <c r="D612" s="10"/>
    </row>
    <row r="613" spans="4:4" ht="12.75" customHeight="1">
      <c r="D613" s="10"/>
    </row>
    <row r="614" spans="4:4" ht="12.75" customHeight="1">
      <c r="D614" s="10"/>
    </row>
    <row r="615" spans="4:4" ht="12.75" customHeight="1">
      <c r="D615" s="10"/>
    </row>
    <row r="616" spans="4:4" ht="12.75" customHeight="1">
      <c r="D616" s="10"/>
    </row>
    <row r="617" spans="4:4" ht="12.75" customHeight="1">
      <c r="D617" s="10"/>
    </row>
    <row r="618" spans="4:4" ht="12.75" customHeight="1">
      <c r="D618" s="10"/>
    </row>
    <row r="619" spans="4:4" ht="12.75" customHeight="1">
      <c r="D619" s="10"/>
    </row>
    <row r="620" spans="4:4" ht="12.75" customHeight="1">
      <c r="D620" s="10"/>
    </row>
    <row r="621" spans="4:4" ht="12.75" customHeight="1">
      <c r="D621" s="10"/>
    </row>
    <row r="622" spans="4:4" ht="12.75" customHeight="1">
      <c r="D622" s="10"/>
    </row>
    <row r="623" spans="4:4" ht="12.75" customHeight="1">
      <c r="D623" s="10"/>
    </row>
    <row r="624" spans="4:4" ht="12.75" customHeight="1">
      <c r="D624" s="10"/>
    </row>
    <row r="625" spans="4:4" ht="12.75" customHeight="1">
      <c r="D625" s="10"/>
    </row>
    <row r="626" spans="4:4" ht="12.75" customHeight="1">
      <c r="D626" s="10"/>
    </row>
    <row r="627" spans="4:4" ht="12.75" customHeight="1">
      <c r="D627" s="10"/>
    </row>
    <row r="628" spans="4:4" ht="12.75" customHeight="1">
      <c r="D628" s="10"/>
    </row>
    <row r="629" spans="4:4" ht="12.75" customHeight="1">
      <c r="D629" s="10"/>
    </row>
    <row r="630" spans="4:4" ht="12.75" customHeight="1">
      <c r="D630" s="10"/>
    </row>
    <row r="631" spans="4:4" ht="12.75" customHeight="1">
      <c r="D631" s="10"/>
    </row>
    <row r="632" spans="4:4" ht="12.75" customHeight="1">
      <c r="D632" s="10"/>
    </row>
    <row r="633" spans="4:4" ht="12.75" customHeight="1">
      <c r="D633" s="10"/>
    </row>
    <row r="634" spans="4:4" ht="12.75" customHeight="1">
      <c r="D634" s="10"/>
    </row>
    <row r="635" spans="4:4" ht="12.75" customHeight="1">
      <c r="D635" s="10"/>
    </row>
    <row r="636" spans="4:4" ht="12.75" customHeight="1">
      <c r="D636" s="10"/>
    </row>
    <row r="637" spans="4:4" ht="12.75" customHeight="1">
      <c r="D637" s="10"/>
    </row>
    <row r="638" spans="4:4" ht="12.75" customHeight="1">
      <c r="D638" s="10"/>
    </row>
    <row r="639" spans="4:4" ht="12.75" customHeight="1">
      <c r="D639" s="10"/>
    </row>
    <row r="640" spans="4:4" ht="12.75" customHeight="1">
      <c r="D640" s="10"/>
    </row>
    <row r="641" spans="4:4" ht="12.75" customHeight="1">
      <c r="D641" s="10"/>
    </row>
    <row r="642" spans="4:4" ht="12.75" customHeight="1">
      <c r="D642" s="10"/>
    </row>
    <row r="643" spans="4:4" ht="12.75" customHeight="1">
      <c r="D643" s="10"/>
    </row>
    <row r="644" spans="4:4" ht="12.75" customHeight="1">
      <c r="D644" s="10"/>
    </row>
    <row r="645" spans="4:4" ht="12.75" customHeight="1">
      <c r="D645" s="10"/>
    </row>
    <row r="646" spans="4:4" ht="12.75" customHeight="1">
      <c r="D646" s="10"/>
    </row>
    <row r="647" spans="4:4" ht="12.75" customHeight="1">
      <c r="D647" s="10"/>
    </row>
    <row r="648" spans="4:4" ht="12.75" customHeight="1">
      <c r="D648" s="10"/>
    </row>
    <row r="649" spans="4:4" ht="12.75" customHeight="1">
      <c r="D649" s="10"/>
    </row>
    <row r="650" spans="4:4" ht="12.75" customHeight="1">
      <c r="D650" s="10"/>
    </row>
    <row r="651" spans="4:4" ht="12.75" customHeight="1">
      <c r="D651" s="10"/>
    </row>
    <row r="652" spans="4:4" ht="12.75" customHeight="1">
      <c r="D652" s="10"/>
    </row>
    <row r="653" spans="4:4" ht="12.75" customHeight="1">
      <c r="D653" s="10"/>
    </row>
    <row r="654" spans="4:4" ht="12.75" customHeight="1">
      <c r="D654" s="10"/>
    </row>
    <row r="655" spans="4:4" ht="12.75" customHeight="1">
      <c r="D655" s="10"/>
    </row>
    <row r="656" spans="4:4" ht="12.75" customHeight="1">
      <c r="D656" s="10"/>
    </row>
    <row r="657" spans="4:4" ht="12.75" customHeight="1">
      <c r="D657" s="10"/>
    </row>
    <row r="658" spans="4:4" ht="12.75" customHeight="1">
      <c r="D658" s="10"/>
    </row>
    <row r="659" spans="4:4" ht="12.75" customHeight="1">
      <c r="D659" s="10"/>
    </row>
    <row r="660" spans="4:4" ht="12.75" customHeight="1">
      <c r="D660" s="10"/>
    </row>
    <row r="661" spans="4:4" ht="12.75" customHeight="1">
      <c r="D661" s="10"/>
    </row>
    <row r="662" spans="4:4" ht="12.75" customHeight="1">
      <c r="D662" s="10"/>
    </row>
    <row r="663" spans="4:4" ht="12.75" customHeight="1">
      <c r="D663" s="10"/>
    </row>
    <row r="664" spans="4:4" ht="12.75" customHeight="1">
      <c r="D664" s="10"/>
    </row>
    <row r="665" spans="4:4" ht="12.75" customHeight="1">
      <c r="D665" s="10"/>
    </row>
    <row r="666" spans="4:4" ht="12.75" customHeight="1">
      <c r="D666" s="10"/>
    </row>
    <row r="667" spans="4:4" ht="12.75" customHeight="1">
      <c r="D667" s="10"/>
    </row>
    <row r="668" spans="4:4" ht="12.75" customHeight="1">
      <c r="D668" s="10"/>
    </row>
    <row r="669" spans="4:4" ht="12.75" customHeight="1">
      <c r="D669" s="10"/>
    </row>
    <row r="670" spans="4:4" ht="12.75" customHeight="1">
      <c r="D670" s="10"/>
    </row>
    <row r="671" spans="4:4" ht="12.75" customHeight="1">
      <c r="D671" s="10"/>
    </row>
    <row r="672" spans="4:4" ht="12.75" customHeight="1">
      <c r="D672" s="10"/>
    </row>
    <row r="673" spans="4:4" ht="12.75" customHeight="1">
      <c r="D673" s="10"/>
    </row>
    <row r="674" spans="4:4" ht="12.75" customHeight="1">
      <c r="D674" s="10"/>
    </row>
    <row r="675" spans="4:4" ht="12.75" customHeight="1">
      <c r="D675" s="10"/>
    </row>
    <row r="676" spans="4:4" ht="12.75" customHeight="1">
      <c r="D676" s="10"/>
    </row>
    <row r="677" spans="4:4" ht="12.75" customHeight="1">
      <c r="D677" s="10"/>
    </row>
    <row r="678" spans="4:4" ht="12.75" customHeight="1">
      <c r="D678" s="10"/>
    </row>
    <row r="679" spans="4:4" ht="12.75" customHeight="1">
      <c r="D679" s="10"/>
    </row>
    <row r="680" spans="4:4" ht="12.75" customHeight="1">
      <c r="D680" s="10"/>
    </row>
    <row r="681" spans="4:4" ht="12.75" customHeight="1">
      <c r="D681" s="10"/>
    </row>
    <row r="682" spans="4:4" ht="12.75" customHeight="1">
      <c r="D682" s="10"/>
    </row>
    <row r="683" spans="4:4" ht="12.75" customHeight="1">
      <c r="D683" s="10"/>
    </row>
    <row r="684" spans="4:4" ht="12.75" customHeight="1">
      <c r="D684" s="10"/>
    </row>
    <row r="685" spans="4:4" ht="12.75" customHeight="1">
      <c r="D685" s="10"/>
    </row>
    <row r="686" spans="4:4" ht="12.75" customHeight="1">
      <c r="D686" s="10"/>
    </row>
    <row r="687" spans="4:4" ht="12.75" customHeight="1">
      <c r="D687" s="10"/>
    </row>
    <row r="688" spans="4:4" ht="12.75" customHeight="1">
      <c r="D688" s="10"/>
    </row>
    <row r="689" spans="4:4" ht="12.75" customHeight="1">
      <c r="D689" s="10"/>
    </row>
    <row r="690" spans="4:4" ht="12.75" customHeight="1">
      <c r="D690" s="10"/>
    </row>
    <row r="691" spans="4:4" ht="12.75" customHeight="1">
      <c r="D691" s="10"/>
    </row>
    <row r="692" spans="4:4" ht="12.75" customHeight="1">
      <c r="D692" s="10"/>
    </row>
    <row r="693" spans="4:4" ht="12.75" customHeight="1">
      <c r="D693" s="10"/>
    </row>
    <row r="694" spans="4:4" ht="12.75" customHeight="1">
      <c r="D694" s="10"/>
    </row>
    <row r="695" spans="4:4" ht="12.75" customHeight="1">
      <c r="D695" s="10"/>
    </row>
    <row r="696" spans="4:4" ht="12.75" customHeight="1">
      <c r="D696" s="10"/>
    </row>
    <row r="697" spans="4:4" ht="12.75" customHeight="1">
      <c r="D697" s="10"/>
    </row>
    <row r="698" spans="4:4" ht="12.75" customHeight="1">
      <c r="D698" s="10"/>
    </row>
    <row r="699" spans="4:4" ht="12.75" customHeight="1">
      <c r="D699" s="10"/>
    </row>
    <row r="700" spans="4:4" ht="12.75" customHeight="1">
      <c r="D700" s="10"/>
    </row>
    <row r="701" spans="4:4" ht="12.75" customHeight="1">
      <c r="D701" s="10"/>
    </row>
    <row r="702" spans="4:4" ht="12.75" customHeight="1">
      <c r="D702" s="10"/>
    </row>
    <row r="703" spans="4:4" ht="12.75" customHeight="1">
      <c r="D703" s="10"/>
    </row>
    <row r="704" spans="4:4" ht="12.75" customHeight="1">
      <c r="D704" s="10"/>
    </row>
    <row r="705" spans="4:4" ht="12.75" customHeight="1">
      <c r="D705" s="10"/>
    </row>
    <row r="706" spans="4:4" ht="12.75" customHeight="1">
      <c r="D706" s="10"/>
    </row>
    <row r="707" spans="4:4" ht="12.75" customHeight="1">
      <c r="D707" s="10"/>
    </row>
    <row r="708" spans="4:4" ht="12.75" customHeight="1">
      <c r="D708" s="10"/>
    </row>
    <row r="709" spans="4:4" ht="12.75" customHeight="1">
      <c r="D709" s="10"/>
    </row>
    <row r="710" spans="4:4" ht="12.75" customHeight="1">
      <c r="D710" s="10"/>
    </row>
    <row r="711" spans="4:4" ht="12.75" customHeight="1">
      <c r="D711" s="10"/>
    </row>
    <row r="712" spans="4:4" ht="12.75" customHeight="1">
      <c r="D712" s="10"/>
    </row>
    <row r="713" spans="4:4" ht="12.75" customHeight="1">
      <c r="D713" s="10"/>
    </row>
    <row r="714" spans="4:4" ht="12.75" customHeight="1">
      <c r="D714" s="10"/>
    </row>
    <row r="715" spans="4:4" ht="12.75" customHeight="1">
      <c r="D715" s="10"/>
    </row>
    <row r="716" spans="4:4" ht="12.75" customHeight="1">
      <c r="D716" s="10"/>
    </row>
    <row r="717" spans="4:4" ht="12.75" customHeight="1">
      <c r="D717" s="10"/>
    </row>
    <row r="718" spans="4:4" ht="12.75" customHeight="1">
      <c r="D718" s="10"/>
    </row>
    <row r="719" spans="4:4" ht="12.75" customHeight="1">
      <c r="D719" s="10"/>
    </row>
    <row r="720" spans="4:4" ht="12.75" customHeight="1">
      <c r="D720" s="10"/>
    </row>
    <row r="721" spans="4:4" ht="12.75" customHeight="1">
      <c r="D721" s="10"/>
    </row>
    <row r="722" spans="4:4" ht="12.75" customHeight="1">
      <c r="D722" s="10"/>
    </row>
    <row r="723" spans="4:4" ht="12.75" customHeight="1">
      <c r="D723" s="10"/>
    </row>
    <row r="724" spans="4:4" ht="12.75" customHeight="1">
      <c r="D724" s="10"/>
    </row>
    <row r="725" spans="4:4" ht="12.75" customHeight="1">
      <c r="D725" s="10"/>
    </row>
    <row r="726" spans="4:4" ht="12.75" customHeight="1">
      <c r="D726" s="10"/>
    </row>
    <row r="727" spans="4:4" ht="12.75" customHeight="1">
      <c r="D727" s="10"/>
    </row>
    <row r="728" spans="4:4" ht="12.75" customHeight="1">
      <c r="D728" s="10"/>
    </row>
    <row r="729" spans="4:4" ht="12.75" customHeight="1">
      <c r="D729" s="10"/>
    </row>
    <row r="730" spans="4:4" ht="12.75" customHeight="1">
      <c r="D730" s="10"/>
    </row>
    <row r="731" spans="4:4" ht="12.75" customHeight="1">
      <c r="D731" s="10"/>
    </row>
    <row r="732" spans="4:4" ht="12.75" customHeight="1">
      <c r="D732" s="10"/>
    </row>
    <row r="733" spans="4:4" ht="12.75" customHeight="1">
      <c r="D733" s="10"/>
    </row>
    <row r="734" spans="4:4" ht="12.75" customHeight="1">
      <c r="D734" s="10"/>
    </row>
    <row r="735" spans="4:4" ht="12.75" customHeight="1">
      <c r="D735" s="10"/>
    </row>
    <row r="736" spans="4:4" ht="12.75" customHeight="1">
      <c r="D736" s="10"/>
    </row>
    <row r="737" spans="4:4" ht="12.75" customHeight="1">
      <c r="D737" s="10"/>
    </row>
    <row r="738" spans="4:4" ht="12.75" customHeight="1">
      <c r="D738" s="10"/>
    </row>
    <row r="739" spans="4:4" ht="12.75" customHeight="1">
      <c r="D739" s="10"/>
    </row>
    <row r="740" spans="4:4" ht="12.75" customHeight="1">
      <c r="D740" s="10"/>
    </row>
    <row r="741" spans="4:4" ht="12.75" customHeight="1">
      <c r="D741" s="10"/>
    </row>
    <row r="742" spans="4:4" ht="12.75" customHeight="1">
      <c r="D742" s="10"/>
    </row>
    <row r="743" spans="4:4" ht="12.75" customHeight="1">
      <c r="D743" s="10"/>
    </row>
    <row r="744" spans="4:4" ht="12.75" customHeight="1">
      <c r="D744" s="10"/>
    </row>
    <row r="745" spans="4:4" ht="12.75" customHeight="1">
      <c r="D745" s="10"/>
    </row>
    <row r="746" spans="4:4" ht="12.75" customHeight="1">
      <c r="D746" s="10"/>
    </row>
    <row r="747" spans="4:4" ht="12.75" customHeight="1">
      <c r="D747" s="10"/>
    </row>
    <row r="748" spans="4:4" ht="12.75" customHeight="1">
      <c r="D748" s="10"/>
    </row>
    <row r="749" spans="4:4" ht="12.75" customHeight="1">
      <c r="D749" s="10"/>
    </row>
    <row r="750" spans="4:4" ht="12.75" customHeight="1">
      <c r="D750" s="10"/>
    </row>
    <row r="751" spans="4:4" ht="12.75" customHeight="1">
      <c r="D751" s="10"/>
    </row>
    <row r="752" spans="4:4" ht="12.75" customHeight="1">
      <c r="D752" s="10"/>
    </row>
    <row r="753" spans="4:4" ht="12.75" customHeight="1">
      <c r="D753" s="10"/>
    </row>
    <row r="754" spans="4:4" ht="12.75" customHeight="1">
      <c r="D754" s="10"/>
    </row>
    <row r="755" spans="4:4" ht="12.75" customHeight="1">
      <c r="D755" s="10"/>
    </row>
    <row r="756" spans="4:4" ht="12.75" customHeight="1">
      <c r="D756" s="10"/>
    </row>
    <row r="757" spans="4:4" ht="12.75" customHeight="1">
      <c r="D757" s="10"/>
    </row>
    <row r="758" spans="4:4" ht="12.75" customHeight="1">
      <c r="D758" s="10"/>
    </row>
    <row r="759" spans="4:4" ht="12.75" customHeight="1">
      <c r="D759" s="10"/>
    </row>
    <row r="760" spans="4:4" ht="12.75" customHeight="1">
      <c r="D760" s="10"/>
    </row>
    <row r="761" spans="4:4" ht="12.75" customHeight="1">
      <c r="D761" s="10"/>
    </row>
    <row r="762" spans="4:4" ht="12.75" customHeight="1">
      <c r="D762" s="10"/>
    </row>
    <row r="763" spans="4:4" ht="12.75" customHeight="1">
      <c r="D763" s="10"/>
    </row>
    <row r="764" spans="4:4" ht="12.75" customHeight="1">
      <c r="D764" s="10"/>
    </row>
    <row r="765" spans="4:4" ht="12.75" customHeight="1">
      <c r="D765" s="10"/>
    </row>
    <row r="766" spans="4:4" ht="12.75" customHeight="1">
      <c r="D766" s="10"/>
    </row>
    <row r="767" spans="4:4" ht="12.75" customHeight="1">
      <c r="D767" s="10"/>
    </row>
    <row r="768" spans="4:4" ht="12.75" customHeight="1">
      <c r="D768" s="10"/>
    </row>
    <row r="769" spans="4:4" ht="12.75" customHeight="1">
      <c r="D769" s="10"/>
    </row>
    <row r="770" spans="4:4" ht="12.75" customHeight="1">
      <c r="D770" s="10"/>
    </row>
    <row r="771" spans="4:4" ht="12.75" customHeight="1">
      <c r="D771" s="10"/>
    </row>
    <row r="772" spans="4:4" ht="12.75" customHeight="1">
      <c r="D772" s="10"/>
    </row>
    <row r="773" spans="4:4" ht="12.75" customHeight="1">
      <c r="D773" s="10"/>
    </row>
    <row r="774" spans="4:4" ht="12.75" customHeight="1">
      <c r="D774" s="10"/>
    </row>
    <row r="775" spans="4:4" ht="12.75" customHeight="1">
      <c r="D775" s="10"/>
    </row>
    <row r="776" spans="4:4" ht="12.75" customHeight="1">
      <c r="D776" s="10"/>
    </row>
    <row r="777" spans="4:4" ht="12.75" customHeight="1">
      <c r="D777" s="10"/>
    </row>
    <row r="778" spans="4:4" ht="12.75" customHeight="1">
      <c r="D778" s="10"/>
    </row>
    <row r="779" spans="4:4" ht="12.75" customHeight="1">
      <c r="D779" s="10"/>
    </row>
    <row r="780" spans="4:4" ht="12.75" customHeight="1">
      <c r="D780" s="10"/>
    </row>
    <row r="781" spans="4:4" ht="12.75" customHeight="1">
      <c r="D781" s="10"/>
    </row>
    <row r="782" spans="4:4" ht="12.75" customHeight="1">
      <c r="D782" s="10"/>
    </row>
    <row r="783" spans="4:4" ht="12.75" customHeight="1">
      <c r="D783" s="10"/>
    </row>
    <row r="784" spans="4:4" ht="12.75" customHeight="1">
      <c r="D784" s="10"/>
    </row>
    <row r="785" spans="4:4" ht="12.75" customHeight="1">
      <c r="D785" s="10"/>
    </row>
    <row r="786" spans="4:4" ht="12.75" customHeight="1">
      <c r="D786" s="10"/>
    </row>
    <row r="787" spans="4:4" ht="12.75" customHeight="1">
      <c r="D787" s="10"/>
    </row>
    <row r="788" spans="4:4" ht="12.75" customHeight="1">
      <c r="D788" s="10"/>
    </row>
    <row r="789" spans="4:4" ht="12.75" customHeight="1">
      <c r="D789" s="10"/>
    </row>
    <row r="790" spans="4:4" ht="12.75" customHeight="1">
      <c r="D790" s="10"/>
    </row>
    <row r="791" spans="4:4" ht="12.75" customHeight="1">
      <c r="D791" s="10"/>
    </row>
    <row r="792" spans="4:4" ht="12.75" customHeight="1">
      <c r="D792" s="10"/>
    </row>
    <row r="793" spans="4:4" ht="12.75" customHeight="1">
      <c r="D793" s="10"/>
    </row>
    <row r="794" spans="4:4" ht="12.75" customHeight="1">
      <c r="D794" s="10"/>
    </row>
    <row r="795" spans="4:4" ht="12.75" customHeight="1">
      <c r="D795" s="10"/>
    </row>
    <row r="796" spans="4:4" ht="12.75" customHeight="1">
      <c r="D796" s="10"/>
    </row>
    <row r="797" spans="4:4" ht="12.75" customHeight="1">
      <c r="D797" s="10"/>
    </row>
    <row r="798" spans="4:4" ht="12.75" customHeight="1">
      <c r="D798" s="10"/>
    </row>
    <row r="799" spans="4:4" ht="12.75" customHeight="1">
      <c r="D799" s="10"/>
    </row>
    <row r="800" spans="4:4" ht="12.75" customHeight="1">
      <c r="D800" s="10"/>
    </row>
    <row r="801" spans="4:4" ht="12.75" customHeight="1">
      <c r="D801" s="10"/>
    </row>
    <row r="802" spans="4:4" ht="12.75" customHeight="1">
      <c r="D802" s="10"/>
    </row>
    <row r="803" spans="4:4" ht="12.75" customHeight="1">
      <c r="D803" s="10"/>
    </row>
    <row r="804" spans="4:4" ht="12.75" customHeight="1">
      <c r="D804" s="10"/>
    </row>
    <row r="805" spans="4:4" ht="12.75" customHeight="1">
      <c r="D805" s="10"/>
    </row>
    <row r="806" spans="4:4" ht="12.75" customHeight="1">
      <c r="D806" s="10"/>
    </row>
    <row r="807" spans="4:4" ht="12.75" customHeight="1">
      <c r="D807" s="10"/>
    </row>
    <row r="808" spans="4:4" ht="12.75" customHeight="1">
      <c r="D808" s="10"/>
    </row>
    <row r="809" spans="4:4" ht="12.75" customHeight="1">
      <c r="D809" s="10"/>
    </row>
    <row r="810" spans="4:4" ht="12.75" customHeight="1">
      <c r="D810" s="10"/>
    </row>
    <row r="811" spans="4:4" ht="12.75" customHeight="1">
      <c r="D811" s="10"/>
    </row>
    <row r="812" spans="4:4" ht="12.75" customHeight="1">
      <c r="D812" s="10"/>
    </row>
    <row r="813" spans="4:4" ht="12.75" customHeight="1">
      <c r="D813" s="10"/>
    </row>
    <row r="814" spans="4:4" ht="12.75" customHeight="1">
      <c r="D814" s="10"/>
    </row>
    <row r="815" spans="4:4" ht="12.75" customHeight="1">
      <c r="D815" s="10"/>
    </row>
    <row r="816" spans="4:4" ht="12.75" customHeight="1">
      <c r="D816" s="10"/>
    </row>
    <row r="817" spans="4:4" ht="12.75" customHeight="1">
      <c r="D817" s="10"/>
    </row>
    <row r="818" spans="4:4" ht="12.75" customHeight="1">
      <c r="D818" s="10"/>
    </row>
    <row r="819" spans="4:4" ht="12.75" customHeight="1">
      <c r="D819" s="10"/>
    </row>
    <row r="820" spans="4:4" ht="12.75" customHeight="1">
      <c r="D820" s="10"/>
    </row>
    <row r="821" spans="4:4" ht="12.75" customHeight="1">
      <c r="D821" s="10"/>
    </row>
    <row r="822" spans="4:4" ht="12.75" customHeight="1">
      <c r="D822" s="10"/>
    </row>
    <row r="823" spans="4:4" ht="12.75" customHeight="1">
      <c r="D823" s="10"/>
    </row>
    <row r="824" spans="4:4" ht="12.75" customHeight="1">
      <c r="D824" s="10"/>
    </row>
    <row r="825" spans="4:4" ht="12.75" customHeight="1">
      <c r="D825" s="10"/>
    </row>
    <row r="826" spans="4:4" ht="12.75" customHeight="1">
      <c r="D826" s="10"/>
    </row>
    <row r="827" spans="4:4" ht="12.75" customHeight="1">
      <c r="D827" s="10"/>
    </row>
    <row r="828" spans="4:4" ht="12.75" customHeight="1">
      <c r="D828" s="10"/>
    </row>
    <row r="829" spans="4:4" ht="12.75" customHeight="1">
      <c r="D829" s="10"/>
    </row>
    <row r="830" spans="4:4" ht="12.75" customHeight="1">
      <c r="D830" s="10"/>
    </row>
    <row r="831" spans="4:4" ht="12.75" customHeight="1">
      <c r="D831" s="10"/>
    </row>
    <row r="832" spans="4:4" ht="12.75" customHeight="1">
      <c r="D832" s="10"/>
    </row>
    <row r="833" spans="4:4" ht="12.75" customHeight="1">
      <c r="D833" s="10"/>
    </row>
    <row r="834" spans="4:4" ht="12.75" customHeight="1">
      <c r="D834" s="10"/>
    </row>
    <row r="835" spans="4:4" ht="12.75" customHeight="1">
      <c r="D835" s="10"/>
    </row>
    <row r="836" spans="4:4" ht="12.75" customHeight="1">
      <c r="D836" s="10"/>
    </row>
    <row r="837" spans="4:4" ht="12.75" customHeight="1">
      <c r="D837" s="10"/>
    </row>
    <row r="838" spans="4:4" ht="12.75" customHeight="1">
      <c r="D838" s="10"/>
    </row>
    <row r="839" spans="4:4" ht="12.75" customHeight="1">
      <c r="D839" s="10"/>
    </row>
    <row r="840" spans="4:4" ht="12.75" customHeight="1">
      <c r="D840" s="10"/>
    </row>
    <row r="841" spans="4:4" ht="12.75" customHeight="1">
      <c r="D841" s="10"/>
    </row>
    <row r="842" spans="4:4" ht="12.75" customHeight="1">
      <c r="D842" s="10"/>
    </row>
    <row r="843" spans="4:4" ht="12.75" customHeight="1">
      <c r="D843" s="10"/>
    </row>
    <row r="844" spans="4:4" ht="12.75" customHeight="1">
      <c r="D844" s="10"/>
    </row>
    <row r="845" spans="4:4" ht="12.75" customHeight="1">
      <c r="D845" s="10"/>
    </row>
    <row r="846" spans="4:4" ht="12.75" customHeight="1">
      <c r="D846" s="10"/>
    </row>
    <row r="847" spans="4:4" ht="12.75" customHeight="1">
      <c r="D847" s="10"/>
    </row>
    <row r="848" spans="4:4" ht="12.75" customHeight="1">
      <c r="D848" s="10"/>
    </row>
    <row r="849" spans="4:4" ht="12.75" customHeight="1">
      <c r="D849" s="10"/>
    </row>
    <row r="850" spans="4:4" ht="12.75" customHeight="1">
      <c r="D850" s="10"/>
    </row>
    <row r="851" spans="4:4" ht="12.75" customHeight="1">
      <c r="D851" s="10"/>
    </row>
    <row r="852" spans="4:4" ht="12.75" customHeight="1">
      <c r="D852" s="10"/>
    </row>
    <row r="853" spans="4:4" ht="12.75" customHeight="1">
      <c r="D853" s="10"/>
    </row>
    <row r="854" spans="4:4" ht="12.75" customHeight="1">
      <c r="D854" s="10"/>
    </row>
    <row r="855" spans="4:4" ht="12.75" customHeight="1">
      <c r="D855" s="10"/>
    </row>
    <row r="856" spans="4:4" ht="12.75" customHeight="1">
      <c r="D856" s="10"/>
    </row>
    <row r="857" spans="4:4" ht="12.75" customHeight="1">
      <c r="D857" s="10"/>
    </row>
    <row r="858" spans="4:4" ht="12.75" customHeight="1">
      <c r="D858" s="10"/>
    </row>
    <row r="859" spans="4:4" ht="12.75" customHeight="1">
      <c r="D859" s="10"/>
    </row>
    <row r="860" spans="4:4" ht="12.75" customHeight="1">
      <c r="D860" s="10"/>
    </row>
    <row r="861" spans="4:4" ht="12.75" customHeight="1">
      <c r="D861" s="10"/>
    </row>
    <row r="862" spans="4:4" ht="12.75" customHeight="1">
      <c r="D862" s="10"/>
    </row>
    <row r="863" spans="4:4" ht="12.75" customHeight="1">
      <c r="D863" s="10"/>
    </row>
    <row r="864" spans="4:4" ht="12.75" customHeight="1">
      <c r="D864" s="10"/>
    </row>
    <row r="865" spans="4:4" ht="12.75" customHeight="1">
      <c r="D865" s="10"/>
    </row>
    <row r="866" spans="4:4" ht="12.75" customHeight="1">
      <c r="D866" s="10"/>
    </row>
    <row r="867" spans="4:4" ht="12.75" customHeight="1">
      <c r="D867" s="10"/>
    </row>
    <row r="868" spans="4:4" ht="12.75" customHeight="1">
      <c r="D868" s="10"/>
    </row>
    <row r="869" spans="4:4" ht="12.75" customHeight="1">
      <c r="D869" s="10"/>
    </row>
    <row r="870" spans="4:4" ht="12.75" customHeight="1">
      <c r="D870" s="10"/>
    </row>
    <row r="871" spans="4:4" ht="12.75" customHeight="1">
      <c r="D871" s="10"/>
    </row>
    <row r="872" spans="4:4" ht="12.75" customHeight="1">
      <c r="D872" s="10"/>
    </row>
    <row r="873" spans="4:4" ht="12.75" customHeight="1">
      <c r="D873" s="10"/>
    </row>
    <row r="874" spans="4:4" ht="12.75" customHeight="1">
      <c r="D874" s="10"/>
    </row>
    <row r="875" spans="4:4" ht="12.75" customHeight="1">
      <c r="D875" s="10"/>
    </row>
    <row r="876" spans="4:4" ht="12.75" customHeight="1">
      <c r="D876" s="10"/>
    </row>
    <row r="877" spans="4:4" ht="12.75" customHeight="1">
      <c r="D877" s="10"/>
    </row>
    <row r="878" spans="4:4" ht="12.75" customHeight="1">
      <c r="D878" s="10"/>
    </row>
    <row r="879" spans="4:4" ht="12.75" customHeight="1">
      <c r="D879" s="10"/>
    </row>
    <row r="880" spans="4:4" ht="12.75" customHeight="1">
      <c r="D880" s="10"/>
    </row>
    <row r="881" spans="4:4" ht="12.75" customHeight="1">
      <c r="D881" s="10"/>
    </row>
    <row r="882" spans="4:4" ht="12.75" customHeight="1">
      <c r="D882" s="10"/>
    </row>
    <row r="883" spans="4:4" ht="12.75" customHeight="1">
      <c r="D883" s="10"/>
    </row>
    <row r="884" spans="4:4" ht="12.75" customHeight="1">
      <c r="D884" s="10"/>
    </row>
    <row r="885" spans="4:4" ht="12.75" customHeight="1">
      <c r="D885" s="10"/>
    </row>
    <row r="886" spans="4:4" ht="12.75" customHeight="1">
      <c r="D886" s="10"/>
    </row>
    <row r="887" spans="4:4" ht="12.75" customHeight="1">
      <c r="D887" s="10"/>
    </row>
    <row r="888" spans="4:4" ht="12.75" customHeight="1">
      <c r="D888" s="10"/>
    </row>
    <row r="889" spans="4:4" ht="12.75" customHeight="1">
      <c r="D889" s="10"/>
    </row>
    <row r="890" spans="4:4" ht="12.75" customHeight="1">
      <c r="D890" s="10"/>
    </row>
    <row r="891" spans="4:4" ht="12.75" customHeight="1">
      <c r="D891" s="10"/>
    </row>
    <row r="892" spans="4:4" ht="12.75" customHeight="1">
      <c r="D892" s="10"/>
    </row>
    <row r="893" spans="4:4" ht="12.75" customHeight="1">
      <c r="D893" s="10"/>
    </row>
    <row r="894" spans="4:4" ht="12.75" customHeight="1">
      <c r="D894" s="10"/>
    </row>
    <row r="895" spans="4:4" ht="12.75" customHeight="1">
      <c r="D895" s="10"/>
    </row>
    <row r="896" spans="4:4" ht="12.75" customHeight="1">
      <c r="D896" s="10"/>
    </row>
    <row r="897" spans="4:4" ht="12.75" customHeight="1">
      <c r="D897" s="10"/>
    </row>
    <row r="898" spans="4:4" ht="12.75" customHeight="1">
      <c r="D898" s="10"/>
    </row>
    <row r="899" spans="4:4" ht="12.75" customHeight="1">
      <c r="D899" s="10"/>
    </row>
    <row r="900" spans="4:4" ht="12.75" customHeight="1">
      <c r="D900" s="10"/>
    </row>
    <row r="901" spans="4:4" ht="12.75" customHeight="1">
      <c r="D901" s="10"/>
    </row>
    <row r="902" spans="4:4" ht="12.75" customHeight="1">
      <c r="D902" s="10"/>
    </row>
    <row r="903" spans="4:4" ht="12.75" customHeight="1">
      <c r="D903" s="10"/>
    </row>
    <row r="904" spans="4:4" ht="12.75" customHeight="1">
      <c r="D904" s="10"/>
    </row>
    <row r="905" spans="4:4" ht="12.75" customHeight="1">
      <c r="D905" s="10"/>
    </row>
    <row r="906" spans="4:4" ht="12.75" customHeight="1">
      <c r="D906" s="10"/>
    </row>
    <row r="907" spans="4:4" ht="12.75" customHeight="1">
      <c r="D907" s="10"/>
    </row>
    <row r="908" spans="4:4" ht="12.75" customHeight="1">
      <c r="D908" s="10"/>
    </row>
    <row r="909" spans="4:4" ht="12.75" customHeight="1">
      <c r="D909" s="10"/>
    </row>
    <row r="910" spans="4:4" ht="12.75" customHeight="1">
      <c r="D910" s="10"/>
    </row>
    <row r="911" spans="4:4" ht="12.75" customHeight="1">
      <c r="D911" s="10"/>
    </row>
    <row r="912" spans="4:4" ht="12.75" customHeight="1">
      <c r="D912" s="10"/>
    </row>
    <row r="913" spans="4:4" ht="12.75" customHeight="1">
      <c r="D913" s="10"/>
    </row>
    <row r="914" spans="4:4" ht="12.75" customHeight="1">
      <c r="D914" s="10"/>
    </row>
    <row r="915" spans="4:4" ht="12.75" customHeight="1">
      <c r="D915" s="10"/>
    </row>
    <row r="916" spans="4:4" ht="12.75" customHeight="1">
      <c r="D916" s="10"/>
    </row>
    <row r="917" spans="4:4" ht="12.75" customHeight="1">
      <c r="D917" s="10"/>
    </row>
    <row r="918" spans="4:4" ht="12.75" customHeight="1">
      <c r="D918" s="10"/>
    </row>
    <row r="919" spans="4:4" ht="12.75" customHeight="1">
      <c r="D919" s="10"/>
    </row>
    <row r="920" spans="4:4" ht="12.75" customHeight="1">
      <c r="D920" s="10"/>
    </row>
    <row r="921" spans="4:4" ht="12.75" customHeight="1">
      <c r="D921" s="10"/>
    </row>
    <row r="922" spans="4:4" ht="12.75" customHeight="1">
      <c r="D922" s="10"/>
    </row>
    <row r="923" spans="4:4" ht="12.75" customHeight="1">
      <c r="D923" s="10"/>
    </row>
    <row r="924" spans="4:4" ht="12.75" customHeight="1">
      <c r="D924" s="10"/>
    </row>
    <row r="925" spans="4:4" ht="12.75" customHeight="1">
      <c r="D925" s="10"/>
    </row>
    <row r="926" spans="4:4" ht="12.75" customHeight="1">
      <c r="D926" s="10"/>
    </row>
    <row r="927" spans="4:4" ht="12.75" customHeight="1">
      <c r="D927" s="10"/>
    </row>
    <row r="928" spans="4:4" ht="12.75" customHeight="1">
      <c r="D928" s="10"/>
    </row>
    <row r="929" spans="4:4" ht="12.75" customHeight="1">
      <c r="D929" s="10"/>
    </row>
    <row r="930" spans="4:4" ht="12.75" customHeight="1">
      <c r="D930" s="10"/>
    </row>
    <row r="931" spans="4:4" ht="12.75" customHeight="1">
      <c r="D931" s="10"/>
    </row>
    <row r="932" spans="4:4" ht="12.75" customHeight="1">
      <c r="D932" s="10"/>
    </row>
    <row r="933" spans="4:4" ht="12.75" customHeight="1">
      <c r="D933" s="10"/>
    </row>
    <row r="934" spans="4:4" ht="12.75" customHeight="1">
      <c r="D934" s="10"/>
    </row>
    <row r="935" spans="4:4" ht="12.75" customHeight="1">
      <c r="D935" s="10"/>
    </row>
    <row r="936" spans="4:4" ht="12.75" customHeight="1">
      <c r="D936" s="10"/>
    </row>
    <row r="937" spans="4:4" ht="12.75" customHeight="1">
      <c r="D937" s="10"/>
    </row>
    <row r="938" spans="4:4" ht="12.75" customHeight="1">
      <c r="D938" s="10"/>
    </row>
    <row r="939" spans="4:4" ht="12.75" customHeight="1">
      <c r="D939" s="10"/>
    </row>
    <row r="940" spans="4:4" ht="12.75" customHeight="1">
      <c r="D940" s="10"/>
    </row>
    <row r="941" spans="4:4" ht="12.75" customHeight="1">
      <c r="D941" s="10"/>
    </row>
    <row r="942" spans="4:4" ht="12.75" customHeight="1">
      <c r="D942" s="10"/>
    </row>
    <row r="943" spans="4:4" ht="12.75" customHeight="1">
      <c r="D943" s="10"/>
    </row>
    <row r="944" spans="4:4" ht="12.75" customHeight="1">
      <c r="D944" s="10"/>
    </row>
    <row r="945" spans="4:4" ht="12.75" customHeight="1">
      <c r="D945" s="10"/>
    </row>
    <row r="946" spans="4:4" ht="12.75" customHeight="1">
      <c r="D946" s="10"/>
    </row>
    <row r="947" spans="4:4" ht="12.75" customHeight="1">
      <c r="D947" s="10"/>
    </row>
    <row r="948" spans="4:4" ht="12.75" customHeight="1">
      <c r="D948" s="10"/>
    </row>
    <row r="949" spans="4:4" ht="12.75" customHeight="1">
      <c r="D949" s="10"/>
    </row>
    <row r="950" spans="4:4" ht="12.75" customHeight="1">
      <c r="D950" s="10"/>
    </row>
    <row r="951" spans="4:4" ht="12.75" customHeight="1">
      <c r="D951" s="10"/>
    </row>
    <row r="952" spans="4:4" ht="12.75" customHeight="1">
      <c r="D952" s="10"/>
    </row>
    <row r="953" spans="4:4" ht="12.75" customHeight="1">
      <c r="D953" s="10"/>
    </row>
    <row r="954" spans="4:4" ht="12.75" customHeight="1">
      <c r="D954" s="10"/>
    </row>
    <row r="955" spans="4:4" ht="12.75" customHeight="1">
      <c r="D955" s="10"/>
    </row>
    <row r="956" spans="4:4" ht="12.75" customHeight="1">
      <c r="D956" s="10"/>
    </row>
    <row r="957" spans="4:4" ht="12.75" customHeight="1">
      <c r="D957" s="10"/>
    </row>
    <row r="958" spans="4:4" ht="12.75" customHeight="1">
      <c r="D958" s="10"/>
    </row>
    <row r="959" spans="4:4" ht="12.75" customHeight="1">
      <c r="D959" s="10"/>
    </row>
    <row r="960" spans="4:4" ht="12.75" customHeight="1">
      <c r="D960" s="10"/>
    </row>
    <row r="961" spans="4:4" ht="12.75" customHeight="1">
      <c r="D961" s="10"/>
    </row>
    <row r="962" spans="4:4" ht="12.75" customHeight="1">
      <c r="D962" s="10"/>
    </row>
    <row r="963" spans="4:4" ht="12.75" customHeight="1">
      <c r="D963" s="10"/>
    </row>
    <row r="964" spans="4:4" ht="12.75" customHeight="1">
      <c r="D964" s="10"/>
    </row>
    <row r="965" spans="4:4" ht="12.75" customHeight="1">
      <c r="D965" s="10"/>
    </row>
    <row r="966" spans="4:4" ht="12.75" customHeight="1">
      <c r="D966" s="10"/>
    </row>
    <row r="967" spans="4:4" ht="12.75" customHeight="1">
      <c r="D967" s="10"/>
    </row>
    <row r="968" spans="4:4" ht="12.75" customHeight="1">
      <c r="D968" s="10"/>
    </row>
    <row r="969" spans="4:4" ht="12.75" customHeight="1">
      <c r="D969" s="10"/>
    </row>
    <row r="970" spans="4:4" ht="12.75" customHeight="1">
      <c r="D970" s="10"/>
    </row>
    <row r="971" spans="4:4" ht="12.75" customHeight="1">
      <c r="D971" s="10"/>
    </row>
    <row r="972" spans="4:4" ht="12.75" customHeight="1">
      <c r="D972" s="10"/>
    </row>
    <row r="973" spans="4:4" ht="12.75" customHeight="1">
      <c r="D973" s="10"/>
    </row>
    <row r="974" spans="4:4" ht="12.75" customHeight="1">
      <c r="D974" s="10"/>
    </row>
    <row r="975" spans="4:4" ht="12.75" customHeight="1">
      <c r="D975" s="10"/>
    </row>
    <row r="976" spans="4:4" ht="12.75" customHeight="1">
      <c r="D976" s="10"/>
    </row>
    <row r="977" spans="4:4" ht="12.75" customHeight="1">
      <c r="D977" s="10"/>
    </row>
    <row r="978" spans="4:4" ht="12.75" customHeight="1">
      <c r="D978" s="10"/>
    </row>
    <row r="979" spans="4:4" ht="12.75" customHeight="1">
      <c r="D979" s="10"/>
    </row>
    <row r="980" spans="4:4" ht="12.75" customHeight="1">
      <c r="D980" s="10"/>
    </row>
    <row r="981" spans="4:4" ht="12.75" customHeight="1">
      <c r="D981" s="10"/>
    </row>
    <row r="982" spans="4:4" ht="12.75" customHeight="1">
      <c r="D982" s="10"/>
    </row>
    <row r="983" spans="4:4" ht="12.75" customHeight="1">
      <c r="D983" s="10"/>
    </row>
    <row r="984" spans="4:4" ht="12.75" customHeight="1">
      <c r="D984" s="10"/>
    </row>
    <row r="985" spans="4:4" ht="12.75" customHeight="1">
      <c r="D985" s="10"/>
    </row>
    <row r="986" spans="4:4" ht="12.75" customHeight="1">
      <c r="D986" s="10"/>
    </row>
    <row r="987" spans="4:4" ht="12.75" customHeight="1">
      <c r="D987" s="10"/>
    </row>
    <row r="988" spans="4:4" ht="12.75" customHeight="1">
      <c r="D988" s="10"/>
    </row>
    <row r="989" spans="4:4" ht="12.75" customHeight="1">
      <c r="D989" s="10"/>
    </row>
    <row r="990" spans="4:4" ht="12.75" customHeight="1">
      <c r="D990" s="10"/>
    </row>
    <row r="991" spans="4:4" ht="12.75" customHeight="1">
      <c r="D991" s="10"/>
    </row>
    <row r="992" spans="4:4" ht="12.75" customHeight="1">
      <c r="D992" s="10"/>
    </row>
    <row r="993" spans="4:4" ht="12.75" customHeight="1">
      <c r="D993" s="10"/>
    </row>
    <row r="994" spans="4:4" ht="12.75" customHeight="1">
      <c r="D994" s="10"/>
    </row>
    <row r="995" spans="4:4" ht="12.75" customHeight="1">
      <c r="D995" s="10"/>
    </row>
    <row r="996" spans="4:4" ht="12.75" customHeight="1">
      <c r="D996" s="10"/>
    </row>
    <row r="997" spans="4:4" ht="12.75" customHeight="1">
      <c r="D997" s="10"/>
    </row>
    <row r="998" spans="4:4" ht="12.75" customHeight="1">
      <c r="D998" s="10"/>
    </row>
    <row r="999" spans="4:4" ht="12.75" customHeight="1">
      <c r="D999" s="10"/>
    </row>
    <row r="1000" spans="4:4" ht="12.75" customHeight="1">
      <c r="D1000" s="10"/>
    </row>
    <row r="1001" spans="4:4" ht="12.75" customHeight="1">
      <c r="D1001" s="10"/>
    </row>
  </sheetData>
  <mergeCells count="15">
    <mergeCell ref="A13:B13"/>
    <mergeCell ref="A14:B14"/>
    <mergeCell ref="A15:B15"/>
    <mergeCell ref="A1:D1"/>
    <mergeCell ref="E1:E2"/>
    <mergeCell ref="A3:B3"/>
    <mergeCell ref="A4:B4"/>
    <mergeCell ref="A5:B5"/>
    <mergeCell ref="A6:B6"/>
    <mergeCell ref="A7:B7"/>
    <mergeCell ref="A8:B8"/>
    <mergeCell ref="A9:B9"/>
    <mergeCell ref="A10:B10"/>
    <mergeCell ref="A11:B11"/>
    <mergeCell ref="A12:B12"/>
  </mergeCells>
  <phoneticPr fontId="24"/>
  <conditionalFormatting sqref="H5">
    <cfRule type="notContainsBlanks" dxfId="1" priority="1">
      <formula>LEN(TRIM(H5))&gt;0</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showGridLines="0" workbookViewId="0">
      <selection activeCell="E17" sqref="E17"/>
    </sheetView>
  </sheetViews>
  <sheetFormatPr defaultColWidth="12.6640625" defaultRowHeight="15" customHeight="1"/>
  <cols>
    <col min="1" max="1" width="12.109375" customWidth="1"/>
    <col min="2" max="2" width="42.77734375" customWidth="1"/>
    <col min="3" max="3" width="11.88671875" customWidth="1"/>
    <col min="4" max="4" width="9.33203125" customWidth="1"/>
    <col min="5" max="5" width="48" customWidth="1"/>
    <col min="6" max="26" width="7.6640625" customWidth="1"/>
  </cols>
  <sheetData>
    <row r="1" spans="1:5" ht="39" customHeight="1">
      <c r="A1" s="55" t="s">
        <v>8</v>
      </c>
      <c r="B1" s="56"/>
      <c r="C1" s="56"/>
      <c r="D1" s="56"/>
      <c r="E1" s="57" t="s">
        <v>9</v>
      </c>
    </row>
    <row r="2" spans="1:5" ht="37.5" customHeight="1">
      <c r="A2" s="11" t="s">
        <v>2</v>
      </c>
      <c r="B2" s="12"/>
      <c r="C2" s="13"/>
      <c r="D2" s="10"/>
      <c r="E2" s="56"/>
    </row>
    <row r="3" spans="1:5" ht="12.75" customHeight="1">
      <c r="A3" s="58" t="s">
        <v>4</v>
      </c>
      <c r="B3" s="54"/>
      <c r="C3" s="14" t="s">
        <v>5</v>
      </c>
      <c r="D3" s="15" t="s">
        <v>6</v>
      </c>
      <c r="E3" s="15" t="s">
        <v>7</v>
      </c>
    </row>
    <row r="4" spans="1:5" ht="14.4">
      <c r="A4" s="53" t="str">
        <f>IFERROR(VLOOKUP(SMALL(データ!$B:$B,1),データ!$B:$G,6,TRUE),"見つかりませんでした")</f>
        <v>見つかりませんでした</v>
      </c>
      <c r="B4" s="54"/>
      <c r="C4" s="8" t="str">
        <f>IFERROR(VLOOKUP(SMALL(データ!$B:$B,1),データ!$B:$G,4,TRUE),"")</f>
        <v/>
      </c>
      <c r="D4" s="4" t="str">
        <f>IFERROR(VLOOKUP(SMALL(データ!$B:$B,1),データ!$B:$G,5,TRUE),"")</f>
        <v/>
      </c>
      <c r="E4" s="9" t="str">
        <f>IFERROR(VLOOKUP(SMALL(データ!$B:$B,1),データ!$B:$H,7,TRUE),"")</f>
        <v/>
      </c>
    </row>
    <row r="5" spans="1:5" ht="14.4">
      <c r="A5" s="53" t="str">
        <f>IFERROR(VLOOKUP(SMALL(データ!$B:$B,2),データ!$B:$G,6,TRUE),"")</f>
        <v/>
      </c>
      <c r="B5" s="54"/>
      <c r="C5" s="8" t="str">
        <f>IFERROR(VLOOKUP(SMALL(データ!$B:$B,2),データ!$B:$G,4,TRUE),"")</f>
        <v/>
      </c>
      <c r="D5" s="4" t="str">
        <f>IFERROR(VLOOKUP(SMALL(データ!$B:$B,2),データ!$B:$G,5,TRUE),"")</f>
        <v/>
      </c>
      <c r="E5" s="9" t="str">
        <f>IFERROR(VLOOKUP(SMALL(データ!$B:$B,2),データ!$B:$H,7,TRUE),"")</f>
        <v/>
      </c>
    </row>
    <row r="6" spans="1:5" ht="14.4">
      <c r="A6" s="53" t="str">
        <f>IFERROR(VLOOKUP(SMALL(データ!$B:$B,3),データ!$B:$G,6,TRUE),"")</f>
        <v/>
      </c>
      <c r="B6" s="54"/>
      <c r="C6" s="8" t="str">
        <f>IFERROR(VLOOKUP(SMALL(データ!$B:$B,3),データ!$B:$G,4,TRUE),"")</f>
        <v/>
      </c>
      <c r="D6" s="4" t="str">
        <f>IFERROR(VLOOKUP(SMALL(データ!$B:$B,3),データ!$B:$G,5,TRUE),"")</f>
        <v/>
      </c>
      <c r="E6" s="9" t="str">
        <f>IFERROR(VLOOKUP(SMALL(データ!$B:$B,3),データ!$B:$H,7,TRUE),"")</f>
        <v/>
      </c>
    </row>
    <row r="7" spans="1:5" ht="14.4">
      <c r="A7" s="53" t="str">
        <f>IFERROR(VLOOKUP(SMALL(データ!$B:$B,4),データ!$B:$G,6,TRUE),"")</f>
        <v/>
      </c>
      <c r="B7" s="54"/>
      <c r="C7" s="8" t="str">
        <f>IFERROR(VLOOKUP(SMALL(データ!$B:$B,4),データ!$B:$G,4,TRUE),"")</f>
        <v/>
      </c>
      <c r="D7" s="4" t="str">
        <f>IFERROR(VLOOKUP(SMALL(データ!$B:$B,4),データ!$B:$G,5,TRUE),"")</f>
        <v/>
      </c>
      <c r="E7" s="9" t="str">
        <f>IFERROR(VLOOKUP(SMALL(データ!$B:$B,4),データ!$B:$H,7,TRUE),"")</f>
        <v/>
      </c>
    </row>
    <row r="8" spans="1:5" ht="14.4">
      <c r="A8" s="53" t="str">
        <f>IFERROR(VLOOKUP(SMALL(データ!$B:$B,5),データ!$B:$G,6,TRUE),"")</f>
        <v/>
      </c>
      <c r="B8" s="54"/>
      <c r="C8" s="8" t="str">
        <f>IFERROR(VLOOKUP(SMALL(データ!$B:$B,5),データ!$B:$G,4,TRUE),"")</f>
        <v/>
      </c>
      <c r="D8" s="4" t="str">
        <f>IFERROR(VLOOKUP(SMALL(データ!$B:$B,5),データ!$B:$G,5,TRUE),"")</f>
        <v/>
      </c>
      <c r="E8" s="9" t="str">
        <f>IFERROR(VLOOKUP(SMALL(データ!$B:$B,5),データ!$B:$H,7,TRUE),"")</f>
        <v/>
      </c>
    </row>
    <row r="9" spans="1:5" ht="14.4">
      <c r="A9" s="53" t="str">
        <f>IFERROR(VLOOKUP(SMALL(データ!$B:$B,6),データ!$B:$G,6,TRUE),"")</f>
        <v/>
      </c>
      <c r="B9" s="54"/>
      <c r="C9" s="8" t="str">
        <f>IFERROR(VLOOKUP(SMALL(データ!$B:$B,6),データ!$B:$G,4,TRUE),"")</f>
        <v/>
      </c>
      <c r="D9" s="4" t="str">
        <f>IFERROR(VLOOKUP(SMALL(データ!$B:$B,6),データ!$B:$G,5,TRUE),"")</f>
        <v/>
      </c>
      <c r="E9" s="9" t="str">
        <f>IFERROR(VLOOKUP(SMALL(データ!$B:$B,6),データ!$B:$H,7,TRUE),"")</f>
        <v/>
      </c>
    </row>
    <row r="10" spans="1:5" ht="12.75" customHeight="1">
      <c r="A10" s="53" t="str">
        <f>IFERROR(VLOOKUP(SMALL(データ!$B:$B,7),データ!$B:$G,6,TRUE),"")</f>
        <v/>
      </c>
      <c r="B10" s="54"/>
      <c r="C10" s="8" t="str">
        <f>IFERROR(VLOOKUP(SMALL(データ!$B:$B,7),データ!$B:$G,4,TRUE),"")</f>
        <v/>
      </c>
      <c r="D10" s="4" t="str">
        <f>IFERROR(VLOOKUP(SMALL(データ!$B:$B,7),データ!$B:$G,5,TRUE),"")</f>
        <v/>
      </c>
      <c r="E10" s="9" t="str">
        <f>IFERROR(VLOOKUP(SMALL(データ!$B:$B,7),データ!$B:$H,7,TRUE),"")</f>
        <v/>
      </c>
    </row>
    <row r="11" spans="1:5" ht="12.75" customHeight="1">
      <c r="A11" s="53" t="str">
        <f>IFERROR(VLOOKUP(SMALL(データ!$B:$B,8),データ!$B:$G,6,TRUE),"")</f>
        <v/>
      </c>
      <c r="B11" s="54"/>
      <c r="C11" s="8" t="str">
        <f>IFERROR(VLOOKUP(SMALL(データ!$B:$B,8),データ!$B:$G,4,TRUE),"")</f>
        <v/>
      </c>
      <c r="D11" s="4" t="str">
        <f>IFERROR(VLOOKUP(SMALL(データ!$B:$B,8),データ!$B:$G,5,TRUE),"")</f>
        <v/>
      </c>
      <c r="E11" s="9" t="str">
        <f>IFERROR(VLOOKUP(SMALL(データ!$B:$B,8),データ!$B:$H,7,TRUE),"")</f>
        <v/>
      </c>
    </row>
    <row r="12" spans="1:5" ht="12.75" customHeight="1">
      <c r="A12" s="53" t="str">
        <f>IFERROR(VLOOKUP(SMALL(データ!$B:$B,9),データ!$B:$G,6,TRUE),"")</f>
        <v/>
      </c>
      <c r="B12" s="54"/>
      <c r="C12" s="8" t="str">
        <f>IFERROR(VLOOKUP(SMALL(データ!$B:$B,9),データ!$B:$G,4,TRUE),"")</f>
        <v/>
      </c>
      <c r="D12" s="4" t="str">
        <f>IFERROR(VLOOKUP(SMALL(データ!$B:$B,9),データ!$B:$G,5,TRUE),"")</f>
        <v/>
      </c>
      <c r="E12" s="9" t="str">
        <f>IFERROR(VLOOKUP(SMALL(データ!$B:$B,9),データ!$B:$H,7,TRUE),"")</f>
        <v/>
      </c>
    </row>
    <row r="13" spans="1:5" ht="12.75" customHeight="1">
      <c r="A13" s="53" t="str">
        <f>IFERROR(VLOOKUP(SMALL(データ!$B:$B,10),データ!$B:$G,6,TRUE),"")</f>
        <v/>
      </c>
      <c r="B13" s="54"/>
      <c r="C13" s="8" t="str">
        <f>IFERROR(VLOOKUP(SMALL(データ!$B:$B,10),データ!$B:$G,4,TRUE),"")</f>
        <v/>
      </c>
      <c r="D13" s="4" t="str">
        <f>IFERROR(VLOOKUP(SMALL(データ!$B:$B,10),データ!$B:$G,5,TRUE),"")</f>
        <v/>
      </c>
      <c r="E13" s="9" t="str">
        <f>IFERROR(VLOOKUP(SMALL(データ!$B:$B,10),データ!$B:$H,7,TRUE),"")</f>
        <v/>
      </c>
    </row>
    <row r="14" spans="1:5" ht="12.75" customHeight="1">
      <c r="A14" s="53" t="str">
        <f>IFERROR(VLOOKUP(SMALL(データ!$B:$B,11),データ!$B:$G,6,TRUE),"")</f>
        <v/>
      </c>
      <c r="B14" s="54"/>
      <c r="C14" s="8" t="str">
        <f>IFERROR(VLOOKUP(SMALL(データ!$B:$B,11),データ!$B:$G,4,TRUE),"")</f>
        <v/>
      </c>
      <c r="D14" s="4" t="str">
        <f>IFERROR(VLOOKUP(SMALL(データ!$B:$B,11),データ!$B:$G,5,TRUE),"")</f>
        <v/>
      </c>
      <c r="E14" s="9" t="str">
        <f>IFERROR(VLOOKUP(SMALL(データ!$B:$B,11),データ!$B:$H,7,TRUE),"")</f>
        <v/>
      </c>
    </row>
    <row r="15" spans="1:5" ht="12.75" customHeight="1">
      <c r="A15" s="53" t="str">
        <f>IFERROR(VLOOKUP(SMALL(データ!$B:$B,12),データ!$B:$G,6,TRUE),"")</f>
        <v/>
      </c>
      <c r="B15" s="54"/>
      <c r="C15" s="8" t="str">
        <f>IFERROR(VLOOKUP(SMALL(データ!$B:$B,12),データ!$B:$G,4,TRUE),"")</f>
        <v/>
      </c>
      <c r="D15" s="4" t="str">
        <f>IFERROR(VLOOKUP(SMALL(データ!$B:$B,12),データ!$B:$G,5,TRUE),"")</f>
        <v/>
      </c>
      <c r="E15" s="9" t="str">
        <f>IFERROR(VLOOKUP(SMALL(データ!$B:$B,12),データ!$B:$H,7,TRUE),"")</f>
        <v/>
      </c>
    </row>
    <row r="16" spans="1:5" ht="12.75" customHeight="1">
      <c r="A16" s="53" t="str">
        <f>IFERROR(VLOOKUP(SMALL(データ!$B:$B,13),データ!$B:$G,6,TRUE),"")</f>
        <v/>
      </c>
      <c r="B16" s="54"/>
      <c r="C16" s="8" t="str">
        <f>IFERROR(VLOOKUP(SMALL(データ!$B:$B,13),データ!$B:$G,4,TRUE),"")</f>
        <v/>
      </c>
      <c r="D16" s="4" t="str">
        <f>IFERROR(VLOOKUP(SMALL(データ!$B:$B,13),データ!$B:$G,5,TRUE),"")</f>
        <v/>
      </c>
      <c r="E16" s="9" t="str">
        <f>IFERROR(VLOOKUP(SMALL(データ!$B:$B,13),データ!$B:$H,7,TRUE),"")</f>
        <v/>
      </c>
    </row>
    <row r="17" spans="4:4" ht="12.75" customHeight="1">
      <c r="D17" s="10"/>
    </row>
    <row r="18" spans="4:4" ht="12.75" customHeight="1">
      <c r="D18" s="10"/>
    </row>
    <row r="19" spans="4:4" ht="12.75" customHeight="1">
      <c r="D19" s="10"/>
    </row>
    <row r="20" spans="4:4" ht="12.75" customHeight="1">
      <c r="D20" s="10"/>
    </row>
    <row r="21" spans="4:4" ht="12.75" customHeight="1">
      <c r="D21" s="10"/>
    </row>
    <row r="22" spans="4:4" ht="12.75" customHeight="1">
      <c r="D22" s="10"/>
    </row>
    <row r="23" spans="4:4" ht="12.75" customHeight="1">
      <c r="D23" s="10"/>
    </row>
    <row r="24" spans="4:4" ht="12.75" customHeight="1">
      <c r="D24" s="10"/>
    </row>
    <row r="25" spans="4:4" ht="12.75" customHeight="1">
      <c r="D25" s="10"/>
    </row>
    <row r="26" spans="4:4" ht="12.75" customHeight="1">
      <c r="D26" s="10"/>
    </row>
    <row r="27" spans="4:4" ht="12.75" customHeight="1">
      <c r="D27" s="10"/>
    </row>
    <row r="28" spans="4:4" ht="12.75" customHeight="1">
      <c r="D28" s="10"/>
    </row>
    <row r="29" spans="4:4" ht="12.75" customHeight="1">
      <c r="D29" s="10"/>
    </row>
    <row r="30" spans="4:4" ht="12.75" customHeight="1">
      <c r="D30" s="10"/>
    </row>
    <row r="31" spans="4:4" ht="12.75" customHeight="1">
      <c r="D31" s="10"/>
    </row>
    <row r="32" spans="4:4" ht="12.75" customHeight="1">
      <c r="D32" s="10"/>
    </row>
    <row r="33" spans="4:4" ht="12.75" customHeight="1">
      <c r="D33" s="10"/>
    </row>
    <row r="34" spans="4:4" ht="12.75" customHeight="1">
      <c r="D34" s="10"/>
    </row>
    <row r="35" spans="4:4" ht="12.75" customHeight="1">
      <c r="D35" s="10"/>
    </row>
    <row r="36" spans="4:4" ht="12.75" customHeight="1">
      <c r="D36" s="10"/>
    </row>
    <row r="37" spans="4:4" ht="12.75" customHeight="1">
      <c r="D37" s="10"/>
    </row>
    <row r="38" spans="4:4" ht="12.75" customHeight="1">
      <c r="D38" s="10"/>
    </row>
    <row r="39" spans="4:4" ht="12.75" customHeight="1">
      <c r="D39" s="10"/>
    </row>
    <row r="40" spans="4:4" ht="12.75" customHeight="1">
      <c r="D40" s="10"/>
    </row>
    <row r="41" spans="4:4" ht="12.75" customHeight="1">
      <c r="D41" s="10"/>
    </row>
    <row r="42" spans="4:4" ht="12.75" customHeight="1">
      <c r="D42" s="10"/>
    </row>
    <row r="43" spans="4:4" ht="12.75" customHeight="1">
      <c r="D43" s="10"/>
    </row>
    <row r="44" spans="4:4" ht="12.75" customHeight="1">
      <c r="D44" s="10"/>
    </row>
    <row r="45" spans="4:4" ht="12.75" customHeight="1">
      <c r="D45" s="10"/>
    </row>
    <row r="46" spans="4:4" ht="12.75" customHeight="1">
      <c r="D46" s="10"/>
    </row>
    <row r="47" spans="4:4" ht="12.75" customHeight="1">
      <c r="D47" s="10"/>
    </row>
    <row r="48" spans="4:4" ht="12.75" customHeight="1">
      <c r="D48" s="10"/>
    </row>
    <row r="49" spans="4:4" ht="12.75" customHeight="1">
      <c r="D49" s="10"/>
    </row>
    <row r="50" spans="4:4" ht="12.75" customHeight="1">
      <c r="D50" s="10"/>
    </row>
    <row r="51" spans="4:4" ht="12.75" customHeight="1">
      <c r="D51" s="10"/>
    </row>
    <row r="52" spans="4:4" ht="12.75" customHeight="1">
      <c r="D52" s="10"/>
    </row>
    <row r="53" spans="4:4" ht="12.75" customHeight="1">
      <c r="D53" s="10"/>
    </row>
    <row r="54" spans="4:4" ht="12.75" customHeight="1">
      <c r="D54" s="10"/>
    </row>
    <row r="55" spans="4:4" ht="12.75" customHeight="1">
      <c r="D55" s="10"/>
    </row>
    <row r="56" spans="4:4" ht="12.75" customHeight="1">
      <c r="D56" s="10"/>
    </row>
    <row r="57" spans="4:4" ht="12.75" customHeight="1">
      <c r="D57" s="10"/>
    </row>
    <row r="58" spans="4:4" ht="12.75" customHeight="1">
      <c r="D58" s="10"/>
    </row>
    <row r="59" spans="4:4" ht="12.75" customHeight="1">
      <c r="D59" s="10"/>
    </row>
    <row r="60" spans="4:4" ht="12.75" customHeight="1">
      <c r="D60" s="10"/>
    </row>
    <row r="61" spans="4:4" ht="12.75" customHeight="1">
      <c r="D61" s="10"/>
    </row>
    <row r="62" spans="4:4" ht="12.75" customHeight="1">
      <c r="D62" s="10"/>
    </row>
    <row r="63" spans="4:4" ht="12.75" customHeight="1">
      <c r="D63" s="10"/>
    </row>
    <row r="64" spans="4:4" ht="12.75" customHeight="1">
      <c r="D64" s="10"/>
    </row>
    <row r="65" spans="4:4" ht="12.75" customHeight="1">
      <c r="D65" s="10"/>
    </row>
    <row r="66" spans="4:4" ht="12.75" customHeight="1">
      <c r="D66" s="10"/>
    </row>
    <row r="67" spans="4:4" ht="12.75" customHeight="1">
      <c r="D67" s="10"/>
    </row>
    <row r="68" spans="4:4" ht="12.75" customHeight="1">
      <c r="D68" s="10"/>
    </row>
    <row r="69" spans="4:4" ht="12.75" customHeight="1">
      <c r="D69" s="10"/>
    </row>
    <row r="70" spans="4:4" ht="12.75" customHeight="1">
      <c r="D70" s="10"/>
    </row>
    <row r="71" spans="4:4" ht="12.75" customHeight="1">
      <c r="D71" s="10"/>
    </row>
    <row r="72" spans="4:4" ht="12.75" customHeight="1">
      <c r="D72" s="10"/>
    </row>
    <row r="73" spans="4:4" ht="12.75" customHeight="1">
      <c r="D73" s="10"/>
    </row>
    <row r="74" spans="4:4" ht="12.75" customHeight="1">
      <c r="D74" s="10"/>
    </row>
    <row r="75" spans="4:4" ht="12.75" customHeight="1">
      <c r="D75" s="10"/>
    </row>
    <row r="76" spans="4:4" ht="12.75" customHeight="1">
      <c r="D76" s="10"/>
    </row>
    <row r="77" spans="4:4" ht="12.75" customHeight="1">
      <c r="D77" s="10"/>
    </row>
    <row r="78" spans="4:4" ht="12.75" customHeight="1">
      <c r="D78" s="10"/>
    </row>
    <row r="79" spans="4:4" ht="12.75" customHeight="1">
      <c r="D79" s="10"/>
    </row>
    <row r="80" spans="4:4" ht="12.75" customHeight="1">
      <c r="D80" s="10"/>
    </row>
    <row r="81" spans="4:4" ht="12.75" customHeight="1">
      <c r="D81" s="10"/>
    </row>
    <row r="82" spans="4:4" ht="12.75" customHeight="1">
      <c r="D82" s="10"/>
    </row>
    <row r="83" spans="4:4" ht="12.75" customHeight="1">
      <c r="D83" s="10"/>
    </row>
    <row r="84" spans="4:4" ht="12.75" customHeight="1">
      <c r="D84" s="10"/>
    </row>
    <row r="85" spans="4:4" ht="12.75" customHeight="1">
      <c r="D85" s="10"/>
    </row>
    <row r="86" spans="4:4" ht="12.75" customHeight="1">
      <c r="D86" s="10"/>
    </row>
    <row r="87" spans="4:4" ht="12.75" customHeight="1">
      <c r="D87" s="10"/>
    </row>
    <row r="88" spans="4:4" ht="12.75" customHeight="1">
      <c r="D88" s="10"/>
    </row>
    <row r="89" spans="4:4" ht="12.75" customHeight="1">
      <c r="D89" s="10"/>
    </row>
    <row r="90" spans="4:4" ht="12.75" customHeight="1">
      <c r="D90" s="10"/>
    </row>
    <row r="91" spans="4:4" ht="12.75" customHeight="1">
      <c r="D91" s="10"/>
    </row>
    <row r="92" spans="4:4" ht="12.75" customHeight="1">
      <c r="D92" s="10"/>
    </row>
    <row r="93" spans="4:4" ht="12.75" customHeight="1">
      <c r="D93" s="10"/>
    </row>
    <row r="94" spans="4:4" ht="12.75" customHeight="1">
      <c r="D94" s="10"/>
    </row>
    <row r="95" spans="4:4" ht="12.75" customHeight="1">
      <c r="D95" s="10"/>
    </row>
    <row r="96" spans="4:4" ht="12.75" customHeight="1">
      <c r="D96" s="10"/>
    </row>
    <row r="97" spans="4:4" ht="12.75" customHeight="1">
      <c r="D97" s="10"/>
    </row>
    <row r="98" spans="4:4" ht="12.75" customHeight="1">
      <c r="D98" s="10"/>
    </row>
    <row r="99" spans="4:4" ht="12.75" customHeight="1">
      <c r="D99" s="10"/>
    </row>
    <row r="100" spans="4:4" ht="12.75" customHeight="1">
      <c r="D100" s="10"/>
    </row>
    <row r="101" spans="4:4" ht="12.75" customHeight="1">
      <c r="D101" s="10"/>
    </row>
    <row r="102" spans="4:4" ht="12.75" customHeight="1">
      <c r="D102" s="10"/>
    </row>
    <row r="103" spans="4:4" ht="12.75" customHeight="1">
      <c r="D103" s="10"/>
    </row>
    <row r="104" spans="4:4" ht="12.75" customHeight="1">
      <c r="D104" s="10"/>
    </row>
    <row r="105" spans="4:4" ht="12.75" customHeight="1">
      <c r="D105" s="10"/>
    </row>
    <row r="106" spans="4:4" ht="12.75" customHeight="1">
      <c r="D106" s="10"/>
    </row>
    <row r="107" spans="4:4" ht="12.75" customHeight="1">
      <c r="D107" s="10"/>
    </row>
    <row r="108" spans="4:4" ht="12.75" customHeight="1">
      <c r="D108" s="10"/>
    </row>
    <row r="109" spans="4:4" ht="12.75" customHeight="1">
      <c r="D109" s="10"/>
    </row>
    <row r="110" spans="4:4" ht="12.75" customHeight="1">
      <c r="D110" s="10"/>
    </row>
    <row r="111" spans="4:4" ht="12.75" customHeight="1">
      <c r="D111" s="10"/>
    </row>
    <row r="112" spans="4:4" ht="12.75" customHeight="1">
      <c r="D112" s="10"/>
    </row>
    <row r="113" spans="4:4" ht="12.75" customHeight="1">
      <c r="D113" s="10"/>
    </row>
    <row r="114" spans="4:4" ht="12.75" customHeight="1">
      <c r="D114" s="10"/>
    </row>
    <row r="115" spans="4:4" ht="12.75" customHeight="1">
      <c r="D115" s="10"/>
    </row>
    <row r="116" spans="4:4" ht="12.75" customHeight="1">
      <c r="D116" s="10"/>
    </row>
    <row r="117" spans="4:4" ht="12.75" customHeight="1">
      <c r="D117" s="10"/>
    </row>
    <row r="118" spans="4:4" ht="12.75" customHeight="1">
      <c r="D118" s="10"/>
    </row>
    <row r="119" spans="4:4" ht="12.75" customHeight="1">
      <c r="D119" s="10"/>
    </row>
    <row r="120" spans="4:4" ht="12.75" customHeight="1">
      <c r="D120" s="10"/>
    </row>
    <row r="121" spans="4:4" ht="12.75" customHeight="1">
      <c r="D121" s="10"/>
    </row>
    <row r="122" spans="4:4" ht="12.75" customHeight="1">
      <c r="D122" s="10"/>
    </row>
    <row r="123" spans="4:4" ht="12.75" customHeight="1">
      <c r="D123" s="10"/>
    </row>
    <row r="124" spans="4:4" ht="12.75" customHeight="1">
      <c r="D124" s="10"/>
    </row>
    <row r="125" spans="4:4" ht="12.75" customHeight="1">
      <c r="D125" s="10"/>
    </row>
    <row r="126" spans="4:4" ht="12.75" customHeight="1">
      <c r="D126" s="10"/>
    </row>
    <row r="127" spans="4:4" ht="12.75" customHeight="1">
      <c r="D127" s="10"/>
    </row>
    <row r="128" spans="4:4" ht="12.75" customHeight="1">
      <c r="D128" s="10"/>
    </row>
    <row r="129" spans="4:4" ht="12.75" customHeight="1">
      <c r="D129" s="10"/>
    </row>
    <row r="130" spans="4:4" ht="12.75" customHeight="1">
      <c r="D130" s="10"/>
    </row>
    <row r="131" spans="4:4" ht="12.75" customHeight="1">
      <c r="D131" s="10"/>
    </row>
    <row r="132" spans="4:4" ht="12.75" customHeight="1">
      <c r="D132" s="10"/>
    </row>
    <row r="133" spans="4:4" ht="12.75" customHeight="1">
      <c r="D133" s="10"/>
    </row>
    <row r="134" spans="4:4" ht="12.75" customHeight="1">
      <c r="D134" s="10"/>
    </row>
    <row r="135" spans="4:4" ht="12.75" customHeight="1">
      <c r="D135" s="10"/>
    </row>
    <row r="136" spans="4:4" ht="12.75" customHeight="1">
      <c r="D136" s="10"/>
    </row>
    <row r="137" spans="4:4" ht="12.75" customHeight="1">
      <c r="D137" s="10"/>
    </row>
    <row r="138" spans="4:4" ht="12.75" customHeight="1">
      <c r="D138" s="10"/>
    </row>
    <row r="139" spans="4:4" ht="12.75" customHeight="1">
      <c r="D139" s="10"/>
    </row>
    <row r="140" spans="4:4" ht="12.75" customHeight="1">
      <c r="D140" s="10"/>
    </row>
    <row r="141" spans="4:4" ht="12.75" customHeight="1">
      <c r="D141" s="10"/>
    </row>
    <row r="142" spans="4:4" ht="12.75" customHeight="1">
      <c r="D142" s="10"/>
    </row>
    <row r="143" spans="4:4" ht="12.75" customHeight="1">
      <c r="D143" s="10"/>
    </row>
    <row r="144" spans="4:4" ht="12.75" customHeight="1">
      <c r="D144" s="10"/>
    </row>
    <row r="145" spans="4:4" ht="12.75" customHeight="1">
      <c r="D145" s="10"/>
    </row>
    <row r="146" spans="4:4" ht="12.75" customHeight="1">
      <c r="D146" s="10"/>
    </row>
    <row r="147" spans="4:4" ht="12.75" customHeight="1">
      <c r="D147" s="10"/>
    </row>
    <row r="148" spans="4:4" ht="12.75" customHeight="1">
      <c r="D148" s="10"/>
    </row>
    <row r="149" spans="4:4" ht="12.75" customHeight="1">
      <c r="D149" s="10"/>
    </row>
    <row r="150" spans="4:4" ht="12.75" customHeight="1">
      <c r="D150" s="10"/>
    </row>
    <row r="151" spans="4:4" ht="12.75" customHeight="1">
      <c r="D151" s="10"/>
    </row>
    <row r="152" spans="4:4" ht="12.75" customHeight="1">
      <c r="D152" s="10"/>
    </row>
    <row r="153" spans="4:4" ht="12.75" customHeight="1">
      <c r="D153" s="10"/>
    </row>
    <row r="154" spans="4:4" ht="12.75" customHeight="1">
      <c r="D154" s="10"/>
    </row>
    <row r="155" spans="4:4" ht="12.75" customHeight="1">
      <c r="D155" s="10"/>
    </row>
    <row r="156" spans="4:4" ht="12.75" customHeight="1">
      <c r="D156" s="10"/>
    </row>
    <row r="157" spans="4:4" ht="12.75" customHeight="1">
      <c r="D157" s="10"/>
    </row>
    <row r="158" spans="4:4" ht="12.75" customHeight="1">
      <c r="D158" s="10"/>
    </row>
    <row r="159" spans="4:4" ht="12.75" customHeight="1">
      <c r="D159" s="10"/>
    </row>
    <row r="160" spans="4:4" ht="12.75" customHeight="1">
      <c r="D160" s="10"/>
    </row>
    <row r="161" spans="4:4" ht="12.75" customHeight="1">
      <c r="D161" s="10"/>
    </row>
    <row r="162" spans="4:4" ht="12.75" customHeight="1">
      <c r="D162" s="10"/>
    </row>
    <row r="163" spans="4:4" ht="12.75" customHeight="1">
      <c r="D163" s="10"/>
    </row>
    <row r="164" spans="4:4" ht="12.75" customHeight="1">
      <c r="D164" s="10"/>
    </row>
    <row r="165" spans="4:4" ht="12.75" customHeight="1">
      <c r="D165" s="10"/>
    </row>
    <row r="166" spans="4:4" ht="12.75" customHeight="1">
      <c r="D166" s="10"/>
    </row>
    <row r="167" spans="4:4" ht="12.75" customHeight="1">
      <c r="D167" s="10"/>
    </row>
    <row r="168" spans="4:4" ht="12.75" customHeight="1">
      <c r="D168" s="10"/>
    </row>
    <row r="169" spans="4:4" ht="12.75" customHeight="1">
      <c r="D169" s="10"/>
    </row>
    <row r="170" spans="4:4" ht="12.75" customHeight="1">
      <c r="D170" s="10"/>
    </row>
    <row r="171" spans="4:4" ht="12.75" customHeight="1">
      <c r="D171" s="10"/>
    </row>
    <row r="172" spans="4:4" ht="12.75" customHeight="1">
      <c r="D172" s="10"/>
    </row>
    <row r="173" spans="4:4" ht="12.75" customHeight="1">
      <c r="D173" s="10"/>
    </row>
    <row r="174" spans="4:4" ht="12.75" customHeight="1">
      <c r="D174" s="10"/>
    </row>
    <row r="175" spans="4:4" ht="12.75" customHeight="1">
      <c r="D175" s="10"/>
    </row>
    <row r="176" spans="4:4" ht="12.75" customHeight="1">
      <c r="D176" s="10"/>
    </row>
    <row r="177" spans="4:4" ht="12.75" customHeight="1">
      <c r="D177" s="10"/>
    </row>
    <row r="178" spans="4:4" ht="12.75" customHeight="1">
      <c r="D178" s="10"/>
    </row>
    <row r="179" spans="4:4" ht="12.75" customHeight="1">
      <c r="D179" s="10"/>
    </row>
    <row r="180" spans="4:4" ht="12.75" customHeight="1">
      <c r="D180" s="10"/>
    </row>
    <row r="181" spans="4:4" ht="12.75" customHeight="1">
      <c r="D181" s="10"/>
    </row>
    <row r="182" spans="4:4" ht="12.75" customHeight="1">
      <c r="D182" s="10"/>
    </row>
    <row r="183" spans="4:4" ht="12.75" customHeight="1">
      <c r="D183" s="10"/>
    </row>
    <row r="184" spans="4:4" ht="12.75" customHeight="1">
      <c r="D184" s="10"/>
    </row>
    <row r="185" spans="4:4" ht="12.75" customHeight="1">
      <c r="D185" s="10"/>
    </row>
    <row r="186" spans="4:4" ht="12.75" customHeight="1">
      <c r="D186" s="10"/>
    </row>
    <row r="187" spans="4:4" ht="12.75" customHeight="1">
      <c r="D187" s="10"/>
    </row>
    <row r="188" spans="4:4" ht="12.75" customHeight="1">
      <c r="D188" s="10"/>
    </row>
    <row r="189" spans="4:4" ht="12.75" customHeight="1">
      <c r="D189" s="10"/>
    </row>
    <row r="190" spans="4:4" ht="12.75" customHeight="1">
      <c r="D190" s="10"/>
    </row>
    <row r="191" spans="4:4" ht="12.75" customHeight="1">
      <c r="D191" s="10"/>
    </row>
    <row r="192" spans="4:4" ht="12.75" customHeight="1">
      <c r="D192" s="10"/>
    </row>
    <row r="193" spans="4:4" ht="12.75" customHeight="1">
      <c r="D193" s="10"/>
    </row>
    <row r="194" spans="4:4" ht="12.75" customHeight="1">
      <c r="D194" s="10"/>
    </row>
    <row r="195" spans="4:4" ht="12.75" customHeight="1">
      <c r="D195" s="10"/>
    </row>
    <row r="196" spans="4:4" ht="12.75" customHeight="1">
      <c r="D196" s="10"/>
    </row>
    <row r="197" spans="4:4" ht="12.75" customHeight="1">
      <c r="D197" s="10"/>
    </row>
    <row r="198" spans="4:4" ht="12.75" customHeight="1">
      <c r="D198" s="10"/>
    </row>
    <row r="199" spans="4:4" ht="12.75" customHeight="1">
      <c r="D199" s="10"/>
    </row>
    <row r="200" spans="4:4" ht="12.75" customHeight="1">
      <c r="D200" s="10"/>
    </row>
    <row r="201" spans="4:4" ht="12.75" customHeight="1">
      <c r="D201" s="10"/>
    </row>
    <row r="202" spans="4:4" ht="12.75" customHeight="1">
      <c r="D202" s="10"/>
    </row>
    <row r="203" spans="4:4" ht="12.75" customHeight="1">
      <c r="D203" s="10"/>
    </row>
    <row r="204" spans="4:4" ht="12.75" customHeight="1">
      <c r="D204" s="10"/>
    </row>
    <row r="205" spans="4:4" ht="12.75" customHeight="1">
      <c r="D205" s="10"/>
    </row>
    <row r="206" spans="4:4" ht="12.75" customHeight="1">
      <c r="D206" s="10"/>
    </row>
    <row r="207" spans="4:4" ht="12.75" customHeight="1">
      <c r="D207" s="10"/>
    </row>
    <row r="208" spans="4:4" ht="12.75" customHeight="1">
      <c r="D208" s="10"/>
    </row>
    <row r="209" spans="4:4" ht="12.75" customHeight="1">
      <c r="D209" s="10"/>
    </row>
    <row r="210" spans="4:4" ht="12.75" customHeight="1">
      <c r="D210" s="10"/>
    </row>
    <row r="211" spans="4:4" ht="12.75" customHeight="1">
      <c r="D211" s="10"/>
    </row>
    <row r="212" spans="4:4" ht="12.75" customHeight="1">
      <c r="D212" s="10"/>
    </row>
    <row r="213" spans="4:4" ht="12.75" customHeight="1">
      <c r="D213" s="10"/>
    </row>
    <row r="214" spans="4:4" ht="12.75" customHeight="1">
      <c r="D214" s="10"/>
    </row>
    <row r="215" spans="4:4" ht="12.75" customHeight="1">
      <c r="D215" s="10"/>
    </row>
    <row r="216" spans="4:4" ht="12.75" customHeight="1">
      <c r="D216" s="10"/>
    </row>
    <row r="217" spans="4:4" ht="12.75" customHeight="1">
      <c r="D217" s="10"/>
    </row>
    <row r="218" spans="4:4" ht="12.75" customHeight="1">
      <c r="D218" s="10"/>
    </row>
    <row r="219" spans="4:4" ht="12.75" customHeight="1">
      <c r="D219" s="10"/>
    </row>
    <row r="220" spans="4:4" ht="12.75" customHeight="1">
      <c r="D220" s="10"/>
    </row>
    <row r="221" spans="4:4" ht="12.75" customHeight="1">
      <c r="D221" s="10"/>
    </row>
    <row r="222" spans="4:4" ht="12.75" customHeight="1">
      <c r="D222" s="10"/>
    </row>
    <row r="223" spans="4:4" ht="12.75" customHeight="1">
      <c r="D223" s="10"/>
    </row>
    <row r="224" spans="4:4" ht="12.75" customHeight="1">
      <c r="D224" s="10"/>
    </row>
    <row r="225" spans="4:4" ht="12.75" customHeight="1">
      <c r="D225" s="10"/>
    </row>
    <row r="226" spans="4:4" ht="12.75" customHeight="1">
      <c r="D226" s="10"/>
    </row>
    <row r="227" spans="4:4" ht="12.75" customHeight="1">
      <c r="D227" s="10"/>
    </row>
    <row r="228" spans="4:4" ht="12.75" customHeight="1">
      <c r="D228" s="10"/>
    </row>
    <row r="229" spans="4:4" ht="12.75" customHeight="1">
      <c r="D229" s="10"/>
    </row>
    <row r="230" spans="4:4" ht="12.75" customHeight="1">
      <c r="D230" s="10"/>
    </row>
    <row r="231" spans="4:4" ht="12.75" customHeight="1">
      <c r="D231" s="10"/>
    </row>
    <row r="232" spans="4:4" ht="12.75" customHeight="1">
      <c r="D232" s="10"/>
    </row>
    <row r="233" spans="4:4" ht="12.75" customHeight="1">
      <c r="D233" s="10"/>
    </row>
    <row r="234" spans="4:4" ht="12.75" customHeight="1">
      <c r="D234" s="10"/>
    </row>
    <row r="235" spans="4:4" ht="12.75" customHeight="1">
      <c r="D235" s="10"/>
    </row>
    <row r="236" spans="4:4" ht="12.75" customHeight="1">
      <c r="D236" s="10"/>
    </row>
    <row r="237" spans="4:4" ht="12.75" customHeight="1">
      <c r="D237" s="10"/>
    </row>
    <row r="238" spans="4:4" ht="12.75" customHeight="1">
      <c r="D238" s="10"/>
    </row>
    <row r="239" spans="4:4" ht="12.75" customHeight="1">
      <c r="D239" s="10"/>
    </row>
    <row r="240" spans="4:4" ht="12.75" customHeight="1">
      <c r="D240" s="10"/>
    </row>
    <row r="241" spans="4:4" ht="12.75" customHeight="1">
      <c r="D241" s="10"/>
    </row>
    <row r="242" spans="4:4" ht="12.75" customHeight="1">
      <c r="D242" s="10"/>
    </row>
    <row r="243" spans="4:4" ht="12.75" customHeight="1">
      <c r="D243" s="10"/>
    </row>
    <row r="244" spans="4:4" ht="12.75" customHeight="1">
      <c r="D244" s="10"/>
    </row>
    <row r="245" spans="4:4" ht="12.75" customHeight="1">
      <c r="D245" s="10"/>
    </row>
    <row r="246" spans="4:4" ht="12.75" customHeight="1">
      <c r="D246" s="10"/>
    </row>
    <row r="247" spans="4:4" ht="12.75" customHeight="1">
      <c r="D247" s="10"/>
    </row>
    <row r="248" spans="4:4" ht="12.75" customHeight="1">
      <c r="D248" s="10"/>
    </row>
    <row r="249" spans="4:4" ht="12.75" customHeight="1">
      <c r="D249" s="10"/>
    </row>
    <row r="250" spans="4:4" ht="12.75" customHeight="1">
      <c r="D250" s="10"/>
    </row>
    <row r="251" spans="4:4" ht="12.75" customHeight="1">
      <c r="D251" s="10"/>
    </row>
    <row r="252" spans="4:4" ht="12.75" customHeight="1">
      <c r="D252" s="10"/>
    </row>
    <row r="253" spans="4:4" ht="12.75" customHeight="1">
      <c r="D253" s="10"/>
    </row>
    <row r="254" spans="4:4" ht="12.75" customHeight="1">
      <c r="D254" s="10"/>
    </row>
    <row r="255" spans="4:4" ht="12.75" customHeight="1">
      <c r="D255" s="10"/>
    </row>
    <row r="256" spans="4:4" ht="12.75" customHeight="1">
      <c r="D256" s="10"/>
    </row>
    <row r="257" spans="4:4" ht="12.75" customHeight="1">
      <c r="D257" s="10"/>
    </row>
    <row r="258" spans="4:4" ht="12.75" customHeight="1">
      <c r="D258" s="10"/>
    </row>
    <row r="259" spans="4:4" ht="12.75" customHeight="1">
      <c r="D259" s="10"/>
    </row>
    <row r="260" spans="4:4" ht="12.75" customHeight="1">
      <c r="D260" s="10"/>
    </row>
    <row r="261" spans="4:4" ht="12.75" customHeight="1">
      <c r="D261" s="10"/>
    </row>
    <row r="262" spans="4:4" ht="12.75" customHeight="1">
      <c r="D262" s="10"/>
    </row>
    <row r="263" spans="4:4" ht="12.75" customHeight="1">
      <c r="D263" s="10"/>
    </row>
    <row r="264" spans="4:4" ht="12.75" customHeight="1">
      <c r="D264" s="10"/>
    </row>
    <row r="265" spans="4:4" ht="12.75" customHeight="1">
      <c r="D265" s="10"/>
    </row>
    <row r="266" spans="4:4" ht="12.75" customHeight="1">
      <c r="D266" s="10"/>
    </row>
    <row r="267" spans="4:4" ht="12.75" customHeight="1">
      <c r="D267" s="10"/>
    </row>
    <row r="268" spans="4:4" ht="12.75" customHeight="1">
      <c r="D268" s="10"/>
    </row>
    <row r="269" spans="4:4" ht="12.75" customHeight="1">
      <c r="D269" s="10"/>
    </row>
    <row r="270" spans="4:4" ht="12.75" customHeight="1">
      <c r="D270" s="10"/>
    </row>
    <row r="271" spans="4:4" ht="12.75" customHeight="1">
      <c r="D271" s="10"/>
    </row>
    <row r="272" spans="4:4" ht="12.75" customHeight="1">
      <c r="D272" s="10"/>
    </row>
    <row r="273" spans="4:4" ht="12.75" customHeight="1">
      <c r="D273" s="10"/>
    </row>
    <row r="274" spans="4:4" ht="12.75" customHeight="1">
      <c r="D274" s="10"/>
    </row>
    <row r="275" spans="4:4" ht="12.75" customHeight="1">
      <c r="D275" s="10"/>
    </row>
    <row r="276" spans="4:4" ht="12.75" customHeight="1">
      <c r="D276" s="10"/>
    </row>
    <row r="277" spans="4:4" ht="12.75" customHeight="1">
      <c r="D277" s="10"/>
    </row>
    <row r="278" spans="4:4" ht="12.75" customHeight="1">
      <c r="D278" s="10"/>
    </row>
    <row r="279" spans="4:4" ht="12.75" customHeight="1">
      <c r="D279" s="10"/>
    </row>
    <row r="280" spans="4:4" ht="12.75" customHeight="1">
      <c r="D280" s="10"/>
    </row>
    <row r="281" spans="4:4" ht="12.75" customHeight="1">
      <c r="D281" s="10"/>
    </row>
    <row r="282" spans="4:4" ht="12.75" customHeight="1">
      <c r="D282" s="10"/>
    </row>
    <row r="283" spans="4:4" ht="12.75" customHeight="1">
      <c r="D283" s="10"/>
    </row>
    <row r="284" spans="4:4" ht="12.75" customHeight="1">
      <c r="D284" s="10"/>
    </row>
    <row r="285" spans="4:4" ht="12.75" customHeight="1">
      <c r="D285" s="10"/>
    </row>
    <row r="286" spans="4:4" ht="12.75" customHeight="1">
      <c r="D286" s="10"/>
    </row>
    <row r="287" spans="4:4" ht="12.75" customHeight="1">
      <c r="D287" s="10"/>
    </row>
    <row r="288" spans="4:4" ht="12.75" customHeight="1">
      <c r="D288" s="10"/>
    </row>
    <row r="289" spans="4:4" ht="12.75" customHeight="1">
      <c r="D289" s="10"/>
    </row>
    <row r="290" spans="4:4" ht="12.75" customHeight="1">
      <c r="D290" s="10"/>
    </row>
    <row r="291" spans="4:4" ht="12.75" customHeight="1">
      <c r="D291" s="10"/>
    </row>
    <row r="292" spans="4:4" ht="12.75" customHeight="1">
      <c r="D292" s="10"/>
    </row>
    <row r="293" spans="4:4" ht="12.75" customHeight="1">
      <c r="D293" s="10"/>
    </row>
    <row r="294" spans="4:4" ht="12.75" customHeight="1">
      <c r="D294" s="10"/>
    </row>
    <row r="295" spans="4:4" ht="12.75" customHeight="1">
      <c r="D295" s="10"/>
    </row>
    <row r="296" spans="4:4" ht="12.75" customHeight="1">
      <c r="D296" s="10"/>
    </row>
    <row r="297" spans="4:4" ht="12.75" customHeight="1">
      <c r="D297" s="10"/>
    </row>
    <row r="298" spans="4:4" ht="12.75" customHeight="1">
      <c r="D298" s="10"/>
    </row>
    <row r="299" spans="4:4" ht="12.75" customHeight="1">
      <c r="D299" s="10"/>
    </row>
    <row r="300" spans="4:4" ht="12.75" customHeight="1">
      <c r="D300" s="10"/>
    </row>
    <row r="301" spans="4:4" ht="12.75" customHeight="1">
      <c r="D301" s="10"/>
    </row>
    <row r="302" spans="4:4" ht="12.75" customHeight="1">
      <c r="D302" s="10"/>
    </row>
    <row r="303" spans="4:4" ht="12.75" customHeight="1">
      <c r="D303" s="10"/>
    </row>
    <row r="304" spans="4:4" ht="12.75" customHeight="1">
      <c r="D304" s="10"/>
    </row>
    <row r="305" spans="4:4" ht="12.75" customHeight="1">
      <c r="D305" s="10"/>
    </row>
    <row r="306" spans="4:4" ht="12.75" customHeight="1">
      <c r="D306" s="10"/>
    </row>
    <row r="307" spans="4:4" ht="12.75" customHeight="1">
      <c r="D307" s="10"/>
    </row>
    <row r="308" spans="4:4" ht="12.75" customHeight="1">
      <c r="D308" s="10"/>
    </row>
    <row r="309" spans="4:4" ht="12.75" customHeight="1">
      <c r="D309" s="10"/>
    </row>
    <row r="310" spans="4:4" ht="12.75" customHeight="1">
      <c r="D310" s="10"/>
    </row>
    <row r="311" spans="4:4" ht="12.75" customHeight="1">
      <c r="D311" s="10"/>
    </row>
    <row r="312" spans="4:4" ht="12.75" customHeight="1">
      <c r="D312" s="10"/>
    </row>
    <row r="313" spans="4:4" ht="12.75" customHeight="1">
      <c r="D313" s="10"/>
    </row>
    <row r="314" spans="4:4" ht="12.75" customHeight="1">
      <c r="D314" s="10"/>
    </row>
    <row r="315" spans="4:4" ht="12.75" customHeight="1">
      <c r="D315" s="10"/>
    </row>
    <row r="316" spans="4:4" ht="12.75" customHeight="1">
      <c r="D316" s="10"/>
    </row>
    <row r="317" spans="4:4" ht="12.75" customHeight="1">
      <c r="D317" s="10"/>
    </row>
    <row r="318" spans="4:4" ht="12.75" customHeight="1">
      <c r="D318" s="10"/>
    </row>
    <row r="319" spans="4:4" ht="12.75" customHeight="1">
      <c r="D319" s="10"/>
    </row>
    <row r="320" spans="4:4" ht="12.75" customHeight="1">
      <c r="D320" s="10"/>
    </row>
    <row r="321" spans="4:4" ht="12.75" customHeight="1">
      <c r="D321" s="10"/>
    </row>
    <row r="322" spans="4:4" ht="12.75" customHeight="1">
      <c r="D322" s="10"/>
    </row>
    <row r="323" spans="4:4" ht="12.75" customHeight="1">
      <c r="D323" s="10"/>
    </row>
    <row r="324" spans="4:4" ht="12.75" customHeight="1">
      <c r="D324" s="10"/>
    </row>
    <row r="325" spans="4:4" ht="12.75" customHeight="1">
      <c r="D325" s="10"/>
    </row>
    <row r="326" spans="4:4" ht="12.75" customHeight="1">
      <c r="D326" s="10"/>
    </row>
    <row r="327" spans="4:4" ht="12.75" customHeight="1">
      <c r="D327" s="10"/>
    </row>
    <row r="328" spans="4:4" ht="12.75" customHeight="1">
      <c r="D328" s="10"/>
    </row>
    <row r="329" spans="4:4" ht="12.75" customHeight="1">
      <c r="D329" s="10"/>
    </row>
    <row r="330" spans="4:4" ht="12.75" customHeight="1">
      <c r="D330" s="10"/>
    </row>
    <row r="331" spans="4:4" ht="12.75" customHeight="1">
      <c r="D331" s="10"/>
    </row>
    <row r="332" spans="4:4" ht="12.75" customHeight="1">
      <c r="D332" s="10"/>
    </row>
    <row r="333" spans="4:4" ht="12.75" customHeight="1">
      <c r="D333" s="10"/>
    </row>
    <row r="334" spans="4:4" ht="12.75" customHeight="1">
      <c r="D334" s="10"/>
    </row>
    <row r="335" spans="4:4" ht="12.75" customHeight="1">
      <c r="D335" s="10"/>
    </row>
    <row r="336" spans="4:4" ht="12.75" customHeight="1">
      <c r="D336" s="10"/>
    </row>
    <row r="337" spans="4:4" ht="12.75" customHeight="1">
      <c r="D337" s="10"/>
    </row>
    <row r="338" spans="4:4" ht="12.75" customHeight="1">
      <c r="D338" s="10"/>
    </row>
    <row r="339" spans="4:4" ht="12.75" customHeight="1">
      <c r="D339" s="10"/>
    </row>
    <row r="340" spans="4:4" ht="12.75" customHeight="1">
      <c r="D340" s="10"/>
    </row>
    <row r="341" spans="4:4" ht="12.75" customHeight="1">
      <c r="D341" s="10"/>
    </row>
    <row r="342" spans="4:4" ht="12.75" customHeight="1">
      <c r="D342" s="10"/>
    </row>
    <row r="343" spans="4:4" ht="12.75" customHeight="1">
      <c r="D343" s="10"/>
    </row>
    <row r="344" spans="4:4" ht="12.75" customHeight="1">
      <c r="D344" s="10"/>
    </row>
    <row r="345" spans="4:4" ht="12.75" customHeight="1">
      <c r="D345" s="10"/>
    </row>
    <row r="346" spans="4:4" ht="12.75" customHeight="1">
      <c r="D346" s="10"/>
    </row>
    <row r="347" spans="4:4" ht="12.75" customHeight="1">
      <c r="D347" s="10"/>
    </row>
    <row r="348" spans="4:4" ht="12.75" customHeight="1">
      <c r="D348" s="10"/>
    </row>
    <row r="349" spans="4:4" ht="12.75" customHeight="1">
      <c r="D349" s="10"/>
    </row>
    <row r="350" spans="4:4" ht="12.75" customHeight="1">
      <c r="D350" s="10"/>
    </row>
    <row r="351" spans="4:4" ht="12.75" customHeight="1">
      <c r="D351" s="10"/>
    </row>
    <row r="352" spans="4:4" ht="12.75" customHeight="1">
      <c r="D352" s="10"/>
    </row>
    <row r="353" spans="4:4" ht="12.75" customHeight="1">
      <c r="D353" s="10"/>
    </row>
    <row r="354" spans="4:4" ht="12.75" customHeight="1">
      <c r="D354" s="10"/>
    </row>
    <row r="355" spans="4:4" ht="12.75" customHeight="1">
      <c r="D355" s="10"/>
    </row>
    <row r="356" spans="4:4" ht="12.75" customHeight="1">
      <c r="D356" s="10"/>
    </row>
    <row r="357" spans="4:4" ht="12.75" customHeight="1">
      <c r="D357" s="10"/>
    </row>
    <row r="358" spans="4:4" ht="12.75" customHeight="1">
      <c r="D358" s="10"/>
    </row>
    <row r="359" spans="4:4" ht="12.75" customHeight="1">
      <c r="D359" s="10"/>
    </row>
    <row r="360" spans="4:4" ht="12.75" customHeight="1">
      <c r="D360" s="10"/>
    </row>
    <row r="361" spans="4:4" ht="12.75" customHeight="1">
      <c r="D361" s="10"/>
    </row>
    <row r="362" spans="4:4" ht="12.75" customHeight="1">
      <c r="D362" s="10"/>
    </row>
    <row r="363" spans="4:4" ht="12.75" customHeight="1">
      <c r="D363" s="10"/>
    </row>
    <row r="364" spans="4:4" ht="12.75" customHeight="1">
      <c r="D364" s="10"/>
    </row>
    <row r="365" spans="4:4" ht="12.75" customHeight="1">
      <c r="D365" s="10"/>
    </row>
    <row r="366" spans="4:4" ht="12.75" customHeight="1">
      <c r="D366" s="10"/>
    </row>
    <row r="367" spans="4:4" ht="12.75" customHeight="1">
      <c r="D367" s="10"/>
    </row>
    <row r="368" spans="4:4" ht="12.75" customHeight="1">
      <c r="D368" s="10"/>
    </row>
    <row r="369" spans="4:4" ht="12.75" customHeight="1">
      <c r="D369" s="10"/>
    </row>
    <row r="370" spans="4:4" ht="12.75" customHeight="1">
      <c r="D370" s="10"/>
    </row>
    <row r="371" spans="4:4" ht="12.75" customHeight="1">
      <c r="D371" s="10"/>
    </row>
    <row r="372" spans="4:4" ht="12.75" customHeight="1">
      <c r="D372" s="10"/>
    </row>
    <row r="373" spans="4:4" ht="12.75" customHeight="1">
      <c r="D373" s="10"/>
    </row>
    <row r="374" spans="4:4" ht="12.75" customHeight="1">
      <c r="D374" s="10"/>
    </row>
    <row r="375" spans="4:4" ht="12.75" customHeight="1">
      <c r="D375" s="10"/>
    </row>
    <row r="376" spans="4:4" ht="12.75" customHeight="1">
      <c r="D376" s="10"/>
    </row>
    <row r="377" spans="4:4" ht="12.75" customHeight="1">
      <c r="D377" s="10"/>
    </row>
    <row r="378" spans="4:4" ht="12.75" customHeight="1">
      <c r="D378" s="10"/>
    </row>
    <row r="379" spans="4:4" ht="12.75" customHeight="1">
      <c r="D379" s="10"/>
    </row>
    <row r="380" spans="4:4" ht="12.75" customHeight="1">
      <c r="D380" s="10"/>
    </row>
    <row r="381" spans="4:4" ht="12.75" customHeight="1">
      <c r="D381" s="10"/>
    </row>
    <row r="382" spans="4:4" ht="12.75" customHeight="1">
      <c r="D382" s="10"/>
    </row>
    <row r="383" spans="4:4" ht="12.75" customHeight="1">
      <c r="D383" s="10"/>
    </row>
    <row r="384" spans="4:4" ht="12.75" customHeight="1">
      <c r="D384" s="10"/>
    </row>
    <row r="385" spans="4:4" ht="12.75" customHeight="1">
      <c r="D385" s="10"/>
    </row>
    <row r="386" spans="4:4" ht="12.75" customHeight="1">
      <c r="D386" s="10"/>
    </row>
    <row r="387" spans="4:4" ht="12.75" customHeight="1">
      <c r="D387" s="10"/>
    </row>
    <row r="388" spans="4:4" ht="12.75" customHeight="1">
      <c r="D388" s="10"/>
    </row>
    <row r="389" spans="4:4" ht="12.75" customHeight="1">
      <c r="D389" s="10"/>
    </row>
    <row r="390" spans="4:4" ht="12.75" customHeight="1">
      <c r="D390" s="10"/>
    </row>
    <row r="391" spans="4:4" ht="12.75" customHeight="1">
      <c r="D391" s="10"/>
    </row>
    <row r="392" spans="4:4" ht="12.75" customHeight="1">
      <c r="D392" s="10"/>
    </row>
    <row r="393" spans="4:4" ht="12.75" customHeight="1">
      <c r="D393" s="10"/>
    </row>
    <row r="394" spans="4:4" ht="12.75" customHeight="1">
      <c r="D394" s="10"/>
    </row>
    <row r="395" spans="4:4" ht="12.75" customHeight="1">
      <c r="D395" s="10"/>
    </row>
    <row r="396" spans="4:4" ht="12.75" customHeight="1">
      <c r="D396" s="10"/>
    </row>
    <row r="397" spans="4:4" ht="12.75" customHeight="1">
      <c r="D397" s="10"/>
    </row>
    <row r="398" spans="4:4" ht="12.75" customHeight="1">
      <c r="D398" s="10"/>
    </row>
    <row r="399" spans="4:4" ht="12.75" customHeight="1">
      <c r="D399" s="10"/>
    </row>
    <row r="400" spans="4:4" ht="12.75" customHeight="1">
      <c r="D400" s="10"/>
    </row>
    <row r="401" spans="4:4" ht="12.75" customHeight="1">
      <c r="D401" s="10"/>
    </row>
    <row r="402" spans="4:4" ht="12.75" customHeight="1">
      <c r="D402" s="10"/>
    </row>
    <row r="403" spans="4:4" ht="12.75" customHeight="1">
      <c r="D403" s="10"/>
    </row>
    <row r="404" spans="4:4" ht="12.75" customHeight="1">
      <c r="D404" s="10"/>
    </row>
    <row r="405" spans="4:4" ht="12.75" customHeight="1">
      <c r="D405" s="10"/>
    </row>
    <row r="406" spans="4:4" ht="12.75" customHeight="1">
      <c r="D406" s="10"/>
    </row>
    <row r="407" spans="4:4" ht="12.75" customHeight="1">
      <c r="D407" s="10"/>
    </row>
    <row r="408" spans="4:4" ht="12.75" customHeight="1">
      <c r="D408" s="10"/>
    </row>
    <row r="409" spans="4:4" ht="12.75" customHeight="1">
      <c r="D409" s="10"/>
    </row>
    <row r="410" spans="4:4" ht="12.75" customHeight="1">
      <c r="D410" s="10"/>
    </row>
    <row r="411" spans="4:4" ht="12.75" customHeight="1">
      <c r="D411" s="10"/>
    </row>
    <row r="412" spans="4:4" ht="12.75" customHeight="1">
      <c r="D412" s="10"/>
    </row>
    <row r="413" spans="4:4" ht="12.75" customHeight="1">
      <c r="D413" s="10"/>
    </row>
    <row r="414" spans="4:4" ht="12.75" customHeight="1">
      <c r="D414" s="10"/>
    </row>
    <row r="415" spans="4:4" ht="12.75" customHeight="1">
      <c r="D415" s="10"/>
    </row>
    <row r="416" spans="4:4" ht="12.75" customHeight="1">
      <c r="D416" s="10"/>
    </row>
    <row r="417" spans="4:4" ht="12.75" customHeight="1">
      <c r="D417" s="10"/>
    </row>
    <row r="418" spans="4:4" ht="12.75" customHeight="1">
      <c r="D418" s="10"/>
    </row>
    <row r="419" spans="4:4" ht="12.75" customHeight="1">
      <c r="D419" s="10"/>
    </row>
    <row r="420" spans="4:4" ht="12.75" customHeight="1">
      <c r="D420" s="10"/>
    </row>
    <row r="421" spans="4:4" ht="12.75" customHeight="1">
      <c r="D421" s="10"/>
    </row>
    <row r="422" spans="4:4" ht="12.75" customHeight="1">
      <c r="D422" s="10"/>
    </row>
    <row r="423" spans="4:4" ht="12.75" customHeight="1">
      <c r="D423" s="10"/>
    </row>
    <row r="424" spans="4:4" ht="12.75" customHeight="1">
      <c r="D424" s="10"/>
    </row>
    <row r="425" spans="4:4" ht="12.75" customHeight="1">
      <c r="D425" s="10"/>
    </row>
    <row r="426" spans="4:4" ht="12.75" customHeight="1">
      <c r="D426" s="10"/>
    </row>
    <row r="427" spans="4:4" ht="12.75" customHeight="1">
      <c r="D427" s="10"/>
    </row>
    <row r="428" spans="4:4" ht="12.75" customHeight="1">
      <c r="D428" s="10"/>
    </row>
    <row r="429" spans="4:4" ht="12.75" customHeight="1">
      <c r="D429" s="10"/>
    </row>
    <row r="430" spans="4:4" ht="12.75" customHeight="1">
      <c r="D430" s="10"/>
    </row>
    <row r="431" spans="4:4" ht="12.75" customHeight="1">
      <c r="D431" s="10"/>
    </row>
    <row r="432" spans="4:4" ht="12.75" customHeight="1">
      <c r="D432" s="10"/>
    </row>
    <row r="433" spans="4:4" ht="12.75" customHeight="1">
      <c r="D433" s="10"/>
    </row>
    <row r="434" spans="4:4" ht="12.75" customHeight="1">
      <c r="D434" s="10"/>
    </row>
    <row r="435" spans="4:4" ht="12.75" customHeight="1">
      <c r="D435" s="10"/>
    </row>
    <row r="436" spans="4:4" ht="12.75" customHeight="1">
      <c r="D436" s="10"/>
    </row>
    <row r="437" spans="4:4" ht="12.75" customHeight="1">
      <c r="D437" s="10"/>
    </row>
    <row r="438" spans="4:4" ht="12.75" customHeight="1">
      <c r="D438" s="10"/>
    </row>
    <row r="439" spans="4:4" ht="12.75" customHeight="1">
      <c r="D439" s="10"/>
    </row>
    <row r="440" spans="4:4" ht="12.75" customHeight="1">
      <c r="D440" s="10"/>
    </row>
    <row r="441" spans="4:4" ht="12.75" customHeight="1">
      <c r="D441" s="10"/>
    </row>
    <row r="442" spans="4:4" ht="12.75" customHeight="1">
      <c r="D442" s="10"/>
    </row>
    <row r="443" spans="4:4" ht="12.75" customHeight="1">
      <c r="D443" s="10"/>
    </row>
    <row r="444" spans="4:4" ht="12.75" customHeight="1">
      <c r="D444" s="10"/>
    </row>
    <row r="445" spans="4:4" ht="12.75" customHeight="1">
      <c r="D445" s="10"/>
    </row>
    <row r="446" spans="4:4" ht="12.75" customHeight="1">
      <c r="D446" s="10"/>
    </row>
    <row r="447" spans="4:4" ht="12.75" customHeight="1">
      <c r="D447" s="10"/>
    </row>
    <row r="448" spans="4:4" ht="12.75" customHeight="1">
      <c r="D448" s="10"/>
    </row>
    <row r="449" spans="4:4" ht="12.75" customHeight="1">
      <c r="D449" s="10"/>
    </row>
    <row r="450" spans="4:4" ht="12.75" customHeight="1">
      <c r="D450" s="10"/>
    </row>
    <row r="451" spans="4:4" ht="12.75" customHeight="1">
      <c r="D451" s="10"/>
    </row>
    <row r="452" spans="4:4" ht="12.75" customHeight="1">
      <c r="D452" s="10"/>
    </row>
    <row r="453" spans="4:4" ht="12.75" customHeight="1">
      <c r="D453" s="10"/>
    </row>
    <row r="454" spans="4:4" ht="12.75" customHeight="1">
      <c r="D454" s="10"/>
    </row>
    <row r="455" spans="4:4" ht="12.75" customHeight="1">
      <c r="D455" s="10"/>
    </row>
    <row r="456" spans="4:4" ht="12.75" customHeight="1">
      <c r="D456" s="10"/>
    </row>
    <row r="457" spans="4:4" ht="12.75" customHeight="1">
      <c r="D457" s="10"/>
    </row>
    <row r="458" spans="4:4" ht="12.75" customHeight="1">
      <c r="D458" s="10"/>
    </row>
    <row r="459" spans="4:4" ht="12.75" customHeight="1">
      <c r="D459" s="10"/>
    </row>
    <row r="460" spans="4:4" ht="12.75" customHeight="1">
      <c r="D460" s="10"/>
    </row>
    <row r="461" spans="4:4" ht="12.75" customHeight="1">
      <c r="D461" s="10"/>
    </row>
    <row r="462" spans="4:4" ht="12.75" customHeight="1">
      <c r="D462" s="10"/>
    </row>
    <row r="463" spans="4:4" ht="12.75" customHeight="1">
      <c r="D463" s="10"/>
    </row>
    <row r="464" spans="4:4" ht="12.75" customHeight="1">
      <c r="D464" s="10"/>
    </row>
    <row r="465" spans="4:4" ht="12.75" customHeight="1">
      <c r="D465" s="10"/>
    </row>
    <row r="466" spans="4:4" ht="12.75" customHeight="1">
      <c r="D466" s="10"/>
    </row>
    <row r="467" spans="4:4" ht="12.75" customHeight="1">
      <c r="D467" s="10"/>
    </row>
    <row r="468" spans="4:4" ht="12.75" customHeight="1">
      <c r="D468" s="10"/>
    </row>
    <row r="469" spans="4:4" ht="12.75" customHeight="1">
      <c r="D469" s="10"/>
    </row>
    <row r="470" spans="4:4" ht="12.75" customHeight="1">
      <c r="D470" s="10"/>
    </row>
    <row r="471" spans="4:4" ht="12.75" customHeight="1">
      <c r="D471" s="10"/>
    </row>
    <row r="472" spans="4:4" ht="12.75" customHeight="1">
      <c r="D472" s="10"/>
    </row>
    <row r="473" spans="4:4" ht="12.75" customHeight="1">
      <c r="D473" s="10"/>
    </row>
    <row r="474" spans="4:4" ht="12.75" customHeight="1">
      <c r="D474" s="10"/>
    </row>
    <row r="475" spans="4:4" ht="12.75" customHeight="1">
      <c r="D475" s="10"/>
    </row>
    <row r="476" spans="4:4" ht="12.75" customHeight="1">
      <c r="D476" s="10"/>
    </row>
    <row r="477" spans="4:4" ht="12.75" customHeight="1">
      <c r="D477" s="10"/>
    </row>
    <row r="478" spans="4:4" ht="12.75" customHeight="1">
      <c r="D478" s="10"/>
    </row>
    <row r="479" spans="4:4" ht="12.75" customHeight="1">
      <c r="D479" s="10"/>
    </row>
    <row r="480" spans="4:4" ht="12.75" customHeight="1">
      <c r="D480" s="10"/>
    </row>
    <row r="481" spans="4:4" ht="12.75" customHeight="1">
      <c r="D481" s="10"/>
    </row>
    <row r="482" spans="4:4" ht="12.75" customHeight="1">
      <c r="D482" s="10"/>
    </row>
    <row r="483" spans="4:4" ht="12.75" customHeight="1">
      <c r="D483" s="10"/>
    </row>
    <row r="484" spans="4:4" ht="12.75" customHeight="1">
      <c r="D484" s="10"/>
    </row>
    <row r="485" spans="4:4" ht="12.75" customHeight="1">
      <c r="D485" s="10"/>
    </row>
    <row r="486" spans="4:4" ht="12.75" customHeight="1">
      <c r="D486" s="10"/>
    </row>
    <row r="487" spans="4:4" ht="12.75" customHeight="1">
      <c r="D487" s="10"/>
    </row>
    <row r="488" spans="4:4" ht="12.75" customHeight="1">
      <c r="D488" s="10"/>
    </row>
    <row r="489" spans="4:4" ht="12.75" customHeight="1">
      <c r="D489" s="10"/>
    </row>
    <row r="490" spans="4:4" ht="12.75" customHeight="1">
      <c r="D490" s="10"/>
    </row>
    <row r="491" spans="4:4" ht="12.75" customHeight="1">
      <c r="D491" s="10"/>
    </row>
    <row r="492" spans="4:4" ht="12.75" customHeight="1">
      <c r="D492" s="10"/>
    </row>
    <row r="493" spans="4:4" ht="12.75" customHeight="1">
      <c r="D493" s="10"/>
    </row>
    <row r="494" spans="4:4" ht="12.75" customHeight="1">
      <c r="D494" s="10"/>
    </row>
    <row r="495" spans="4:4" ht="12.75" customHeight="1">
      <c r="D495" s="10"/>
    </row>
    <row r="496" spans="4:4" ht="12.75" customHeight="1">
      <c r="D496" s="10"/>
    </row>
    <row r="497" spans="4:4" ht="12.75" customHeight="1">
      <c r="D497" s="10"/>
    </row>
    <row r="498" spans="4:4" ht="12.75" customHeight="1">
      <c r="D498" s="10"/>
    </row>
    <row r="499" spans="4:4" ht="12.75" customHeight="1">
      <c r="D499" s="10"/>
    </row>
    <row r="500" spans="4:4" ht="12.75" customHeight="1">
      <c r="D500" s="10"/>
    </row>
    <row r="501" spans="4:4" ht="12.75" customHeight="1">
      <c r="D501" s="10"/>
    </row>
    <row r="502" spans="4:4" ht="12.75" customHeight="1">
      <c r="D502" s="10"/>
    </row>
    <row r="503" spans="4:4" ht="12.75" customHeight="1">
      <c r="D503" s="10"/>
    </row>
    <row r="504" spans="4:4" ht="12.75" customHeight="1">
      <c r="D504" s="10"/>
    </row>
    <row r="505" spans="4:4" ht="12.75" customHeight="1">
      <c r="D505" s="10"/>
    </row>
    <row r="506" spans="4:4" ht="12.75" customHeight="1">
      <c r="D506" s="10"/>
    </row>
    <row r="507" spans="4:4" ht="12.75" customHeight="1">
      <c r="D507" s="10"/>
    </row>
    <row r="508" spans="4:4" ht="12.75" customHeight="1">
      <c r="D508" s="10"/>
    </row>
    <row r="509" spans="4:4" ht="12.75" customHeight="1">
      <c r="D509" s="10"/>
    </row>
    <row r="510" spans="4:4" ht="12.75" customHeight="1">
      <c r="D510" s="10"/>
    </row>
    <row r="511" spans="4:4" ht="12.75" customHeight="1">
      <c r="D511" s="10"/>
    </row>
    <row r="512" spans="4:4" ht="12.75" customHeight="1">
      <c r="D512" s="10"/>
    </row>
    <row r="513" spans="4:4" ht="12.75" customHeight="1">
      <c r="D513" s="10"/>
    </row>
    <row r="514" spans="4:4" ht="12.75" customHeight="1">
      <c r="D514" s="10"/>
    </row>
    <row r="515" spans="4:4" ht="12.75" customHeight="1">
      <c r="D515" s="10"/>
    </row>
    <row r="516" spans="4:4" ht="12.75" customHeight="1">
      <c r="D516" s="10"/>
    </row>
    <row r="517" spans="4:4" ht="12.75" customHeight="1">
      <c r="D517" s="10"/>
    </row>
    <row r="518" spans="4:4" ht="12.75" customHeight="1">
      <c r="D518" s="10"/>
    </row>
    <row r="519" spans="4:4" ht="12.75" customHeight="1">
      <c r="D519" s="10"/>
    </row>
    <row r="520" spans="4:4" ht="12.75" customHeight="1">
      <c r="D520" s="10"/>
    </row>
    <row r="521" spans="4:4" ht="12.75" customHeight="1">
      <c r="D521" s="10"/>
    </row>
    <row r="522" spans="4:4" ht="12.75" customHeight="1">
      <c r="D522" s="10"/>
    </row>
    <row r="523" spans="4:4" ht="12.75" customHeight="1">
      <c r="D523" s="10"/>
    </row>
    <row r="524" spans="4:4" ht="12.75" customHeight="1">
      <c r="D524" s="10"/>
    </row>
    <row r="525" spans="4:4" ht="12.75" customHeight="1">
      <c r="D525" s="10"/>
    </row>
    <row r="526" spans="4:4" ht="12.75" customHeight="1">
      <c r="D526" s="10"/>
    </row>
    <row r="527" spans="4:4" ht="12.75" customHeight="1">
      <c r="D527" s="10"/>
    </row>
    <row r="528" spans="4:4" ht="12.75" customHeight="1">
      <c r="D528" s="10"/>
    </row>
    <row r="529" spans="4:4" ht="12.75" customHeight="1">
      <c r="D529" s="10"/>
    </row>
    <row r="530" spans="4:4" ht="12.75" customHeight="1">
      <c r="D530" s="10"/>
    </row>
    <row r="531" spans="4:4" ht="12.75" customHeight="1">
      <c r="D531" s="10"/>
    </row>
    <row r="532" spans="4:4" ht="12.75" customHeight="1">
      <c r="D532" s="10"/>
    </row>
    <row r="533" spans="4:4" ht="12.75" customHeight="1">
      <c r="D533" s="10"/>
    </row>
    <row r="534" spans="4:4" ht="12.75" customHeight="1">
      <c r="D534" s="10"/>
    </row>
    <row r="535" spans="4:4" ht="12.75" customHeight="1">
      <c r="D535" s="10"/>
    </row>
    <row r="536" spans="4:4" ht="12.75" customHeight="1">
      <c r="D536" s="10"/>
    </row>
    <row r="537" spans="4:4" ht="12.75" customHeight="1">
      <c r="D537" s="10"/>
    </row>
    <row r="538" spans="4:4" ht="12.75" customHeight="1">
      <c r="D538" s="10"/>
    </row>
    <row r="539" spans="4:4" ht="12.75" customHeight="1">
      <c r="D539" s="10"/>
    </row>
    <row r="540" spans="4:4" ht="12.75" customHeight="1">
      <c r="D540" s="10"/>
    </row>
    <row r="541" spans="4:4" ht="12.75" customHeight="1">
      <c r="D541" s="10"/>
    </row>
    <row r="542" spans="4:4" ht="12.75" customHeight="1">
      <c r="D542" s="10"/>
    </row>
    <row r="543" spans="4:4" ht="12.75" customHeight="1">
      <c r="D543" s="10"/>
    </row>
    <row r="544" spans="4:4" ht="12.75" customHeight="1">
      <c r="D544" s="10"/>
    </row>
    <row r="545" spans="4:4" ht="12.75" customHeight="1">
      <c r="D545" s="10"/>
    </row>
    <row r="546" spans="4:4" ht="12.75" customHeight="1">
      <c r="D546" s="10"/>
    </row>
    <row r="547" spans="4:4" ht="12.75" customHeight="1">
      <c r="D547" s="10"/>
    </row>
    <row r="548" spans="4:4" ht="12.75" customHeight="1">
      <c r="D548" s="10"/>
    </row>
    <row r="549" spans="4:4" ht="12.75" customHeight="1">
      <c r="D549" s="10"/>
    </row>
    <row r="550" spans="4:4" ht="12.75" customHeight="1">
      <c r="D550" s="10"/>
    </row>
    <row r="551" spans="4:4" ht="12.75" customHeight="1">
      <c r="D551" s="10"/>
    </row>
    <row r="552" spans="4:4" ht="12.75" customHeight="1">
      <c r="D552" s="10"/>
    </row>
    <row r="553" spans="4:4" ht="12.75" customHeight="1">
      <c r="D553" s="10"/>
    </row>
    <row r="554" spans="4:4" ht="12.75" customHeight="1">
      <c r="D554" s="10"/>
    </row>
    <row r="555" spans="4:4" ht="12.75" customHeight="1">
      <c r="D555" s="10"/>
    </row>
    <row r="556" spans="4:4" ht="12.75" customHeight="1">
      <c r="D556" s="10"/>
    </row>
    <row r="557" spans="4:4" ht="12.75" customHeight="1">
      <c r="D557" s="10"/>
    </row>
    <row r="558" spans="4:4" ht="12.75" customHeight="1">
      <c r="D558" s="10"/>
    </row>
    <row r="559" spans="4:4" ht="12.75" customHeight="1">
      <c r="D559" s="10"/>
    </row>
    <row r="560" spans="4:4" ht="12.75" customHeight="1">
      <c r="D560" s="10"/>
    </row>
    <row r="561" spans="4:4" ht="12.75" customHeight="1">
      <c r="D561" s="10"/>
    </row>
    <row r="562" spans="4:4" ht="12.75" customHeight="1">
      <c r="D562" s="10"/>
    </row>
    <row r="563" spans="4:4" ht="12.75" customHeight="1">
      <c r="D563" s="10"/>
    </row>
    <row r="564" spans="4:4" ht="12.75" customHeight="1">
      <c r="D564" s="10"/>
    </row>
    <row r="565" spans="4:4" ht="12.75" customHeight="1">
      <c r="D565" s="10"/>
    </row>
    <row r="566" spans="4:4" ht="12.75" customHeight="1">
      <c r="D566" s="10"/>
    </row>
    <row r="567" spans="4:4" ht="12.75" customHeight="1">
      <c r="D567" s="10"/>
    </row>
    <row r="568" spans="4:4" ht="12.75" customHeight="1">
      <c r="D568" s="10"/>
    </row>
    <row r="569" spans="4:4" ht="12.75" customHeight="1">
      <c r="D569" s="10"/>
    </row>
    <row r="570" spans="4:4" ht="12.75" customHeight="1">
      <c r="D570" s="10"/>
    </row>
    <row r="571" spans="4:4" ht="12.75" customHeight="1">
      <c r="D571" s="10"/>
    </row>
    <row r="572" spans="4:4" ht="12.75" customHeight="1">
      <c r="D572" s="10"/>
    </row>
    <row r="573" spans="4:4" ht="12.75" customHeight="1">
      <c r="D573" s="10"/>
    </row>
    <row r="574" spans="4:4" ht="12.75" customHeight="1">
      <c r="D574" s="10"/>
    </row>
    <row r="575" spans="4:4" ht="12.75" customHeight="1">
      <c r="D575" s="10"/>
    </row>
    <row r="576" spans="4:4" ht="12.75" customHeight="1">
      <c r="D576" s="10"/>
    </row>
    <row r="577" spans="4:4" ht="12.75" customHeight="1">
      <c r="D577" s="10"/>
    </row>
    <row r="578" spans="4:4" ht="12.75" customHeight="1">
      <c r="D578" s="10"/>
    </row>
    <row r="579" spans="4:4" ht="12.75" customHeight="1">
      <c r="D579" s="10"/>
    </row>
    <row r="580" spans="4:4" ht="12.75" customHeight="1">
      <c r="D580" s="10"/>
    </row>
    <row r="581" spans="4:4" ht="12.75" customHeight="1">
      <c r="D581" s="10"/>
    </row>
    <row r="582" spans="4:4" ht="12.75" customHeight="1">
      <c r="D582" s="10"/>
    </row>
    <row r="583" spans="4:4" ht="12.75" customHeight="1">
      <c r="D583" s="10"/>
    </row>
    <row r="584" spans="4:4" ht="12.75" customHeight="1">
      <c r="D584" s="10"/>
    </row>
    <row r="585" spans="4:4" ht="12.75" customHeight="1">
      <c r="D585" s="10"/>
    </row>
    <row r="586" spans="4:4" ht="12.75" customHeight="1">
      <c r="D586" s="10"/>
    </row>
    <row r="587" spans="4:4" ht="12.75" customHeight="1">
      <c r="D587" s="10"/>
    </row>
    <row r="588" spans="4:4" ht="12.75" customHeight="1">
      <c r="D588" s="10"/>
    </row>
    <row r="589" spans="4:4" ht="12.75" customHeight="1">
      <c r="D589" s="10"/>
    </row>
    <row r="590" spans="4:4" ht="12.75" customHeight="1">
      <c r="D590" s="10"/>
    </row>
    <row r="591" spans="4:4" ht="12.75" customHeight="1">
      <c r="D591" s="10"/>
    </row>
    <row r="592" spans="4:4" ht="12.75" customHeight="1">
      <c r="D592" s="10"/>
    </row>
    <row r="593" spans="4:4" ht="12.75" customHeight="1">
      <c r="D593" s="10"/>
    </row>
    <row r="594" spans="4:4" ht="12.75" customHeight="1">
      <c r="D594" s="10"/>
    </row>
    <row r="595" spans="4:4" ht="12.75" customHeight="1">
      <c r="D595" s="10"/>
    </row>
    <row r="596" spans="4:4" ht="12.75" customHeight="1">
      <c r="D596" s="10"/>
    </row>
    <row r="597" spans="4:4" ht="12.75" customHeight="1">
      <c r="D597" s="10"/>
    </row>
    <row r="598" spans="4:4" ht="12.75" customHeight="1">
      <c r="D598" s="10"/>
    </row>
    <row r="599" spans="4:4" ht="12.75" customHeight="1">
      <c r="D599" s="10"/>
    </row>
    <row r="600" spans="4:4" ht="12.75" customHeight="1">
      <c r="D600" s="10"/>
    </row>
    <row r="601" spans="4:4" ht="12.75" customHeight="1">
      <c r="D601" s="10"/>
    </row>
    <row r="602" spans="4:4" ht="12.75" customHeight="1">
      <c r="D602" s="10"/>
    </row>
    <row r="603" spans="4:4" ht="12.75" customHeight="1">
      <c r="D603" s="10"/>
    </row>
    <row r="604" spans="4:4" ht="12.75" customHeight="1">
      <c r="D604" s="10"/>
    </row>
    <row r="605" spans="4:4" ht="12.75" customHeight="1">
      <c r="D605" s="10"/>
    </row>
    <row r="606" spans="4:4" ht="12.75" customHeight="1">
      <c r="D606" s="10"/>
    </row>
    <row r="607" spans="4:4" ht="12.75" customHeight="1">
      <c r="D607" s="10"/>
    </row>
    <row r="608" spans="4:4" ht="12.75" customHeight="1">
      <c r="D608" s="10"/>
    </row>
    <row r="609" spans="4:4" ht="12.75" customHeight="1">
      <c r="D609" s="10"/>
    </row>
    <row r="610" spans="4:4" ht="12.75" customHeight="1">
      <c r="D610" s="10"/>
    </row>
    <row r="611" spans="4:4" ht="12.75" customHeight="1">
      <c r="D611" s="10"/>
    </row>
    <row r="612" spans="4:4" ht="12.75" customHeight="1">
      <c r="D612" s="10"/>
    </row>
    <row r="613" spans="4:4" ht="12.75" customHeight="1">
      <c r="D613" s="10"/>
    </row>
    <row r="614" spans="4:4" ht="12.75" customHeight="1">
      <c r="D614" s="10"/>
    </row>
    <row r="615" spans="4:4" ht="12.75" customHeight="1">
      <c r="D615" s="10"/>
    </row>
    <row r="616" spans="4:4" ht="12.75" customHeight="1">
      <c r="D616" s="10"/>
    </row>
    <row r="617" spans="4:4" ht="12.75" customHeight="1">
      <c r="D617" s="10"/>
    </row>
    <row r="618" spans="4:4" ht="12.75" customHeight="1">
      <c r="D618" s="10"/>
    </row>
    <row r="619" spans="4:4" ht="12.75" customHeight="1">
      <c r="D619" s="10"/>
    </row>
    <row r="620" spans="4:4" ht="12.75" customHeight="1">
      <c r="D620" s="10"/>
    </row>
    <row r="621" spans="4:4" ht="12.75" customHeight="1">
      <c r="D621" s="10"/>
    </row>
    <row r="622" spans="4:4" ht="12.75" customHeight="1">
      <c r="D622" s="10"/>
    </row>
    <row r="623" spans="4:4" ht="12.75" customHeight="1">
      <c r="D623" s="10"/>
    </row>
    <row r="624" spans="4:4" ht="12.75" customHeight="1">
      <c r="D624" s="10"/>
    </row>
    <row r="625" spans="4:4" ht="12.75" customHeight="1">
      <c r="D625" s="10"/>
    </row>
    <row r="626" spans="4:4" ht="12.75" customHeight="1">
      <c r="D626" s="10"/>
    </row>
    <row r="627" spans="4:4" ht="12.75" customHeight="1">
      <c r="D627" s="10"/>
    </row>
    <row r="628" spans="4:4" ht="12.75" customHeight="1">
      <c r="D628" s="10"/>
    </row>
    <row r="629" spans="4:4" ht="12.75" customHeight="1">
      <c r="D629" s="10"/>
    </row>
    <row r="630" spans="4:4" ht="12.75" customHeight="1">
      <c r="D630" s="10"/>
    </row>
    <row r="631" spans="4:4" ht="12.75" customHeight="1">
      <c r="D631" s="10"/>
    </row>
    <row r="632" spans="4:4" ht="12.75" customHeight="1">
      <c r="D632" s="10"/>
    </row>
    <row r="633" spans="4:4" ht="12.75" customHeight="1">
      <c r="D633" s="10"/>
    </row>
    <row r="634" spans="4:4" ht="12.75" customHeight="1">
      <c r="D634" s="10"/>
    </row>
    <row r="635" spans="4:4" ht="12.75" customHeight="1">
      <c r="D635" s="10"/>
    </row>
    <row r="636" spans="4:4" ht="12.75" customHeight="1">
      <c r="D636" s="10"/>
    </row>
    <row r="637" spans="4:4" ht="12.75" customHeight="1">
      <c r="D637" s="10"/>
    </row>
    <row r="638" spans="4:4" ht="12.75" customHeight="1">
      <c r="D638" s="10"/>
    </row>
    <row r="639" spans="4:4" ht="12.75" customHeight="1">
      <c r="D639" s="10"/>
    </row>
    <row r="640" spans="4:4" ht="12.75" customHeight="1">
      <c r="D640" s="10"/>
    </row>
    <row r="641" spans="4:4" ht="12.75" customHeight="1">
      <c r="D641" s="10"/>
    </row>
    <row r="642" spans="4:4" ht="12.75" customHeight="1">
      <c r="D642" s="10"/>
    </row>
    <row r="643" spans="4:4" ht="12.75" customHeight="1">
      <c r="D643" s="10"/>
    </row>
    <row r="644" spans="4:4" ht="12.75" customHeight="1">
      <c r="D644" s="10"/>
    </row>
    <row r="645" spans="4:4" ht="12.75" customHeight="1">
      <c r="D645" s="10"/>
    </row>
    <row r="646" spans="4:4" ht="12.75" customHeight="1">
      <c r="D646" s="10"/>
    </row>
    <row r="647" spans="4:4" ht="12.75" customHeight="1">
      <c r="D647" s="10"/>
    </row>
    <row r="648" spans="4:4" ht="12.75" customHeight="1">
      <c r="D648" s="10"/>
    </row>
    <row r="649" spans="4:4" ht="12.75" customHeight="1">
      <c r="D649" s="10"/>
    </row>
    <row r="650" spans="4:4" ht="12.75" customHeight="1">
      <c r="D650" s="10"/>
    </row>
    <row r="651" spans="4:4" ht="12.75" customHeight="1">
      <c r="D651" s="10"/>
    </row>
    <row r="652" spans="4:4" ht="12.75" customHeight="1">
      <c r="D652" s="10"/>
    </row>
    <row r="653" spans="4:4" ht="12.75" customHeight="1">
      <c r="D653" s="10"/>
    </row>
    <row r="654" spans="4:4" ht="12.75" customHeight="1">
      <c r="D654" s="10"/>
    </row>
    <row r="655" spans="4:4" ht="12.75" customHeight="1">
      <c r="D655" s="10"/>
    </row>
    <row r="656" spans="4:4" ht="12.75" customHeight="1">
      <c r="D656" s="10"/>
    </row>
    <row r="657" spans="4:4" ht="12.75" customHeight="1">
      <c r="D657" s="10"/>
    </row>
    <row r="658" spans="4:4" ht="12.75" customHeight="1">
      <c r="D658" s="10"/>
    </row>
    <row r="659" spans="4:4" ht="12.75" customHeight="1">
      <c r="D659" s="10"/>
    </row>
    <row r="660" spans="4:4" ht="12.75" customHeight="1">
      <c r="D660" s="10"/>
    </row>
    <row r="661" spans="4:4" ht="12.75" customHeight="1">
      <c r="D661" s="10"/>
    </row>
    <row r="662" spans="4:4" ht="12.75" customHeight="1">
      <c r="D662" s="10"/>
    </row>
    <row r="663" spans="4:4" ht="12.75" customHeight="1">
      <c r="D663" s="10"/>
    </row>
    <row r="664" spans="4:4" ht="12.75" customHeight="1">
      <c r="D664" s="10"/>
    </row>
    <row r="665" spans="4:4" ht="12.75" customHeight="1">
      <c r="D665" s="10"/>
    </row>
    <row r="666" spans="4:4" ht="12.75" customHeight="1">
      <c r="D666" s="10"/>
    </row>
    <row r="667" spans="4:4" ht="12.75" customHeight="1">
      <c r="D667" s="10"/>
    </row>
    <row r="668" spans="4:4" ht="12.75" customHeight="1">
      <c r="D668" s="10"/>
    </row>
    <row r="669" spans="4:4" ht="12.75" customHeight="1">
      <c r="D669" s="10"/>
    </row>
    <row r="670" spans="4:4" ht="12.75" customHeight="1">
      <c r="D670" s="10"/>
    </row>
    <row r="671" spans="4:4" ht="12.75" customHeight="1">
      <c r="D671" s="10"/>
    </row>
    <row r="672" spans="4:4" ht="12.75" customHeight="1">
      <c r="D672" s="10"/>
    </row>
    <row r="673" spans="4:4" ht="12.75" customHeight="1">
      <c r="D673" s="10"/>
    </row>
    <row r="674" spans="4:4" ht="12.75" customHeight="1">
      <c r="D674" s="10"/>
    </row>
    <row r="675" spans="4:4" ht="12.75" customHeight="1">
      <c r="D675" s="10"/>
    </row>
    <row r="676" spans="4:4" ht="12.75" customHeight="1">
      <c r="D676" s="10"/>
    </row>
    <row r="677" spans="4:4" ht="12.75" customHeight="1">
      <c r="D677" s="10"/>
    </row>
    <row r="678" spans="4:4" ht="12.75" customHeight="1">
      <c r="D678" s="10"/>
    </row>
    <row r="679" spans="4:4" ht="12.75" customHeight="1">
      <c r="D679" s="10"/>
    </row>
    <row r="680" spans="4:4" ht="12.75" customHeight="1">
      <c r="D680" s="10"/>
    </row>
    <row r="681" spans="4:4" ht="12.75" customHeight="1">
      <c r="D681" s="10"/>
    </row>
    <row r="682" spans="4:4" ht="12.75" customHeight="1">
      <c r="D682" s="10"/>
    </row>
    <row r="683" spans="4:4" ht="12.75" customHeight="1">
      <c r="D683" s="10"/>
    </row>
    <row r="684" spans="4:4" ht="12.75" customHeight="1">
      <c r="D684" s="10"/>
    </row>
    <row r="685" spans="4:4" ht="12.75" customHeight="1">
      <c r="D685" s="10"/>
    </row>
    <row r="686" spans="4:4" ht="12.75" customHeight="1">
      <c r="D686" s="10"/>
    </row>
    <row r="687" spans="4:4" ht="12.75" customHeight="1">
      <c r="D687" s="10"/>
    </row>
    <row r="688" spans="4:4" ht="12.75" customHeight="1">
      <c r="D688" s="10"/>
    </row>
    <row r="689" spans="4:4" ht="12.75" customHeight="1">
      <c r="D689" s="10"/>
    </row>
    <row r="690" spans="4:4" ht="12.75" customHeight="1">
      <c r="D690" s="10"/>
    </row>
    <row r="691" spans="4:4" ht="12.75" customHeight="1">
      <c r="D691" s="10"/>
    </row>
    <row r="692" spans="4:4" ht="12.75" customHeight="1">
      <c r="D692" s="10"/>
    </row>
    <row r="693" spans="4:4" ht="12.75" customHeight="1">
      <c r="D693" s="10"/>
    </row>
    <row r="694" spans="4:4" ht="12.75" customHeight="1">
      <c r="D694" s="10"/>
    </row>
    <row r="695" spans="4:4" ht="12.75" customHeight="1">
      <c r="D695" s="10"/>
    </row>
    <row r="696" spans="4:4" ht="12.75" customHeight="1">
      <c r="D696" s="10"/>
    </row>
    <row r="697" spans="4:4" ht="12.75" customHeight="1">
      <c r="D697" s="10"/>
    </row>
    <row r="698" spans="4:4" ht="12.75" customHeight="1">
      <c r="D698" s="10"/>
    </row>
    <row r="699" spans="4:4" ht="12.75" customHeight="1">
      <c r="D699" s="10"/>
    </row>
    <row r="700" spans="4:4" ht="12.75" customHeight="1">
      <c r="D700" s="10"/>
    </row>
    <row r="701" spans="4:4" ht="12.75" customHeight="1">
      <c r="D701" s="10"/>
    </row>
    <row r="702" spans="4:4" ht="12.75" customHeight="1">
      <c r="D702" s="10"/>
    </row>
    <row r="703" spans="4:4" ht="12.75" customHeight="1">
      <c r="D703" s="10"/>
    </row>
    <row r="704" spans="4:4" ht="12.75" customHeight="1">
      <c r="D704" s="10"/>
    </row>
    <row r="705" spans="4:4" ht="12.75" customHeight="1">
      <c r="D705" s="10"/>
    </row>
    <row r="706" spans="4:4" ht="12.75" customHeight="1">
      <c r="D706" s="10"/>
    </row>
    <row r="707" spans="4:4" ht="12.75" customHeight="1">
      <c r="D707" s="10"/>
    </row>
    <row r="708" spans="4:4" ht="12.75" customHeight="1">
      <c r="D708" s="10"/>
    </row>
    <row r="709" spans="4:4" ht="12.75" customHeight="1">
      <c r="D709" s="10"/>
    </row>
    <row r="710" spans="4:4" ht="12.75" customHeight="1">
      <c r="D710" s="10"/>
    </row>
    <row r="711" spans="4:4" ht="12.75" customHeight="1">
      <c r="D711" s="10"/>
    </row>
    <row r="712" spans="4:4" ht="12.75" customHeight="1">
      <c r="D712" s="10"/>
    </row>
    <row r="713" spans="4:4" ht="12.75" customHeight="1">
      <c r="D713" s="10"/>
    </row>
    <row r="714" spans="4:4" ht="12.75" customHeight="1">
      <c r="D714" s="10"/>
    </row>
    <row r="715" spans="4:4" ht="12.75" customHeight="1">
      <c r="D715" s="10"/>
    </row>
    <row r="716" spans="4:4" ht="12.75" customHeight="1">
      <c r="D716" s="10"/>
    </row>
    <row r="717" spans="4:4" ht="12.75" customHeight="1">
      <c r="D717" s="10"/>
    </row>
    <row r="718" spans="4:4" ht="12.75" customHeight="1">
      <c r="D718" s="10"/>
    </row>
    <row r="719" spans="4:4" ht="12.75" customHeight="1">
      <c r="D719" s="10"/>
    </row>
    <row r="720" spans="4:4" ht="12.75" customHeight="1">
      <c r="D720" s="10"/>
    </row>
    <row r="721" spans="4:4" ht="12.75" customHeight="1">
      <c r="D721" s="10"/>
    </row>
    <row r="722" spans="4:4" ht="12.75" customHeight="1">
      <c r="D722" s="10"/>
    </row>
    <row r="723" spans="4:4" ht="12.75" customHeight="1">
      <c r="D723" s="10"/>
    </row>
    <row r="724" spans="4:4" ht="12.75" customHeight="1">
      <c r="D724" s="10"/>
    </row>
    <row r="725" spans="4:4" ht="12.75" customHeight="1">
      <c r="D725" s="10"/>
    </row>
    <row r="726" spans="4:4" ht="12.75" customHeight="1">
      <c r="D726" s="10"/>
    </row>
    <row r="727" spans="4:4" ht="12.75" customHeight="1">
      <c r="D727" s="10"/>
    </row>
    <row r="728" spans="4:4" ht="12.75" customHeight="1">
      <c r="D728" s="10"/>
    </row>
    <row r="729" spans="4:4" ht="12.75" customHeight="1">
      <c r="D729" s="10"/>
    </row>
    <row r="730" spans="4:4" ht="12.75" customHeight="1">
      <c r="D730" s="10"/>
    </row>
    <row r="731" spans="4:4" ht="12.75" customHeight="1">
      <c r="D731" s="10"/>
    </row>
    <row r="732" spans="4:4" ht="12.75" customHeight="1">
      <c r="D732" s="10"/>
    </row>
    <row r="733" spans="4:4" ht="12.75" customHeight="1">
      <c r="D733" s="10"/>
    </row>
    <row r="734" spans="4:4" ht="12.75" customHeight="1">
      <c r="D734" s="10"/>
    </row>
    <row r="735" spans="4:4" ht="12.75" customHeight="1">
      <c r="D735" s="10"/>
    </row>
    <row r="736" spans="4:4" ht="12.75" customHeight="1">
      <c r="D736" s="10"/>
    </row>
    <row r="737" spans="4:4" ht="12.75" customHeight="1">
      <c r="D737" s="10"/>
    </row>
    <row r="738" spans="4:4" ht="12.75" customHeight="1">
      <c r="D738" s="10"/>
    </row>
    <row r="739" spans="4:4" ht="12.75" customHeight="1">
      <c r="D739" s="10"/>
    </row>
    <row r="740" spans="4:4" ht="12.75" customHeight="1">
      <c r="D740" s="10"/>
    </row>
    <row r="741" spans="4:4" ht="12.75" customHeight="1">
      <c r="D741" s="10"/>
    </row>
    <row r="742" spans="4:4" ht="12.75" customHeight="1">
      <c r="D742" s="10"/>
    </row>
    <row r="743" spans="4:4" ht="12.75" customHeight="1">
      <c r="D743" s="10"/>
    </row>
    <row r="744" spans="4:4" ht="12.75" customHeight="1">
      <c r="D744" s="10"/>
    </row>
    <row r="745" spans="4:4" ht="12.75" customHeight="1">
      <c r="D745" s="10"/>
    </row>
    <row r="746" spans="4:4" ht="12.75" customHeight="1">
      <c r="D746" s="10"/>
    </row>
    <row r="747" spans="4:4" ht="12.75" customHeight="1">
      <c r="D747" s="10"/>
    </row>
    <row r="748" spans="4:4" ht="12.75" customHeight="1">
      <c r="D748" s="10"/>
    </row>
    <row r="749" spans="4:4" ht="12.75" customHeight="1">
      <c r="D749" s="10"/>
    </row>
    <row r="750" spans="4:4" ht="12.75" customHeight="1">
      <c r="D750" s="10"/>
    </row>
    <row r="751" spans="4:4" ht="12.75" customHeight="1">
      <c r="D751" s="10"/>
    </row>
    <row r="752" spans="4:4" ht="12.75" customHeight="1">
      <c r="D752" s="10"/>
    </row>
    <row r="753" spans="4:4" ht="12.75" customHeight="1">
      <c r="D753" s="10"/>
    </row>
    <row r="754" spans="4:4" ht="12.75" customHeight="1">
      <c r="D754" s="10"/>
    </row>
    <row r="755" spans="4:4" ht="12.75" customHeight="1">
      <c r="D755" s="10"/>
    </row>
    <row r="756" spans="4:4" ht="12.75" customHeight="1">
      <c r="D756" s="10"/>
    </row>
    <row r="757" spans="4:4" ht="12.75" customHeight="1">
      <c r="D757" s="10"/>
    </row>
    <row r="758" spans="4:4" ht="12.75" customHeight="1">
      <c r="D758" s="10"/>
    </row>
    <row r="759" spans="4:4" ht="12.75" customHeight="1">
      <c r="D759" s="10"/>
    </row>
    <row r="760" spans="4:4" ht="12.75" customHeight="1">
      <c r="D760" s="10"/>
    </row>
    <row r="761" spans="4:4" ht="12.75" customHeight="1">
      <c r="D761" s="10"/>
    </row>
    <row r="762" spans="4:4" ht="12.75" customHeight="1">
      <c r="D762" s="10"/>
    </row>
    <row r="763" spans="4:4" ht="12.75" customHeight="1">
      <c r="D763" s="10"/>
    </row>
    <row r="764" spans="4:4" ht="12.75" customHeight="1">
      <c r="D764" s="10"/>
    </row>
    <row r="765" spans="4:4" ht="12.75" customHeight="1">
      <c r="D765" s="10"/>
    </row>
    <row r="766" spans="4:4" ht="12.75" customHeight="1">
      <c r="D766" s="10"/>
    </row>
    <row r="767" spans="4:4" ht="12.75" customHeight="1">
      <c r="D767" s="10"/>
    </row>
    <row r="768" spans="4:4" ht="12.75" customHeight="1">
      <c r="D768" s="10"/>
    </row>
    <row r="769" spans="4:4" ht="12.75" customHeight="1">
      <c r="D769" s="10"/>
    </row>
    <row r="770" spans="4:4" ht="12.75" customHeight="1">
      <c r="D770" s="10"/>
    </row>
    <row r="771" spans="4:4" ht="12.75" customHeight="1">
      <c r="D771" s="10"/>
    </row>
    <row r="772" spans="4:4" ht="12.75" customHeight="1">
      <c r="D772" s="10"/>
    </row>
    <row r="773" spans="4:4" ht="12.75" customHeight="1">
      <c r="D773" s="10"/>
    </row>
    <row r="774" spans="4:4" ht="12.75" customHeight="1">
      <c r="D774" s="10"/>
    </row>
    <row r="775" spans="4:4" ht="12.75" customHeight="1">
      <c r="D775" s="10"/>
    </row>
    <row r="776" spans="4:4" ht="12.75" customHeight="1">
      <c r="D776" s="10"/>
    </row>
    <row r="777" spans="4:4" ht="12.75" customHeight="1">
      <c r="D777" s="10"/>
    </row>
    <row r="778" spans="4:4" ht="12.75" customHeight="1">
      <c r="D778" s="10"/>
    </row>
    <row r="779" spans="4:4" ht="12.75" customHeight="1">
      <c r="D779" s="10"/>
    </row>
    <row r="780" spans="4:4" ht="12.75" customHeight="1">
      <c r="D780" s="10"/>
    </row>
    <row r="781" spans="4:4" ht="12.75" customHeight="1">
      <c r="D781" s="10"/>
    </row>
    <row r="782" spans="4:4" ht="12.75" customHeight="1">
      <c r="D782" s="10"/>
    </row>
    <row r="783" spans="4:4" ht="12.75" customHeight="1">
      <c r="D783" s="10"/>
    </row>
    <row r="784" spans="4:4" ht="12.75" customHeight="1">
      <c r="D784" s="10"/>
    </row>
    <row r="785" spans="4:4" ht="12.75" customHeight="1">
      <c r="D785" s="10"/>
    </row>
    <row r="786" spans="4:4" ht="12.75" customHeight="1">
      <c r="D786" s="10"/>
    </row>
    <row r="787" spans="4:4" ht="12.75" customHeight="1">
      <c r="D787" s="10"/>
    </row>
    <row r="788" spans="4:4" ht="12.75" customHeight="1">
      <c r="D788" s="10"/>
    </row>
    <row r="789" spans="4:4" ht="12.75" customHeight="1">
      <c r="D789" s="10"/>
    </row>
    <row r="790" spans="4:4" ht="12.75" customHeight="1">
      <c r="D790" s="10"/>
    </row>
    <row r="791" spans="4:4" ht="12.75" customHeight="1">
      <c r="D791" s="10"/>
    </row>
    <row r="792" spans="4:4" ht="12.75" customHeight="1">
      <c r="D792" s="10"/>
    </row>
    <row r="793" spans="4:4" ht="12.75" customHeight="1">
      <c r="D793" s="10"/>
    </row>
    <row r="794" spans="4:4" ht="12.75" customHeight="1">
      <c r="D794" s="10"/>
    </row>
    <row r="795" spans="4:4" ht="12.75" customHeight="1">
      <c r="D795" s="10"/>
    </row>
    <row r="796" spans="4:4" ht="12.75" customHeight="1">
      <c r="D796" s="10"/>
    </row>
    <row r="797" spans="4:4" ht="12.75" customHeight="1">
      <c r="D797" s="10"/>
    </row>
    <row r="798" spans="4:4" ht="12.75" customHeight="1">
      <c r="D798" s="10"/>
    </row>
    <row r="799" spans="4:4" ht="12.75" customHeight="1">
      <c r="D799" s="10"/>
    </row>
    <row r="800" spans="4:4" ht="12.75" customHeight="1">
      <c r="D800" s="10"/>
    </row>
    <row r="801" spans="4:4" ht="12.75" customHeight="1">
      <c r="D801" s="10"/>
    </row>
    <row r="802" spans="4:4" ht="12.75" customHeight="1">
      <c r="D802" s="10"/>
    </row>
    <row r="803" spans="4:4" ht="12.75" customHeight="1">
      <c r="D803" s="10"/>
    </row>
    <row r="804" spans="4:4" ht="12.75" customHeight="1">
      <c r="D804" s="10"/>
    </row>
    <row r="805" spans="4:4" ht="12.75" customHeight="1">
      <c r="D805" s="10"/>
    </row>
    <row r="806" spans="4:4" ht="12.75" customHeight="1">
      <c r="D806" s="10"/>
    </row>
    <row r="807" spans="4:4" ht="12.75" customHeight="1">
      <c r="D807" s="10"/>
    </row>
    <row r="808" spans="4:4" ht="12.75" customHeight="1">
      <c r="D808" s="10"/>
    </row>
    <row r="809" spans="4:4" ht="12.75" customHeight="1">
      <c r="D809" s="10"/>
    </row>
    <row r="810" spans="4:4" ht="12.75" customHeight="1">
      <c r="D810" s="10"/>
    </row>
    <row r="811" spans="4:4" ht="12.75" customHeight="1">
      <c r="D811" s="10"/>
    </row>
    <row r="812" spans="4:4" ht="12.75" customHeight="1">
      <c r="D812" s="10"/>
    </row>
    <row r="813" spans="4:4" ht="12.75" customHeight="1">
      <c r="D813" s="10"/>
    </row>
    <row r="814" spans="4:4" ht="12.75" customHeight="1">
      <c r="D814" s="10"/>
    </row>
    <row r="815" spans="4:4" ht="12.75" customHeight="1">
      <c r="D815" s="10"/>
    </row>
    <row r="816" spans="4:4" ht="12.75" customHeight="1">
      <c r="D816" s="10"/>
    </row>
    <row r="817" spans="4:4" ht="12.75" customHeight="1">
      <c r="D817" s="10"/>
    </row>
    <row r="818" spans="4:4" ht="12.75" customHeight="1">
      <c r="D818" s="10"/>
    </row>
    <row r="819" spans="4:4" ht="12.75" customHeight="1">
      <c r="D819" s="10"/>
    </row>
    <row r="820" spans="4:4" ht="12.75" customHeight="1">
      <c r="D820" s="10"/>
    </row>
    <row r="821" spans="4:4" ht="12.75" customHeight="1">
      <c r="D821" s="10"/>
    </row>
    <row r="822" spans="4:4" ht="12.75" customHeight="1">
      <c r="D822" s="10"/>
    </row>
    <row r="823" spans="4:4" ht="12.75" customHeight="1">
      <c r="D823" s="10"/>
    </row>
    <row r="824" spans="4:4" ht="12.75" customHeight="1">
      <c r="D824" s="10"/>
    </row>
    <row r="825" spans="4:4" ht="12.75" customHeight="1">
      <c r="D825" s="10"/>
    </row>
    <row r="826" spans="4:4" ht="12.75" customHeight="1">
      <c r="D826" s="10"/>
    </row>
    <row r="827" spans="4:4" ht="12.75" customHeight="1">
      <c r="D827" s="10"/>
    </row>
    <row r="828" spans="4:4" ht="12.75" customHeight="1">
      <c r="D828" s="10"/>
    </row>
    <row r="829" spans="4:4" ht="12.75" customHeight="1">
      <c r="D829" s="10"/>
    </row>
    <row r="830" spans="4:4" ht="12.75" customHeight="1">
      <c r="D830" s="10"/>
    </row>
    <row r="831" spans="4:4" ht="12.75" customHeight="1">
      <c r="D831" s="10"/>
    </row>
    <row r="832" spans="4:4" ht="12.75" customHeight="1">
      <c r="D832" s="10"/>
    </row>
    <row r="833" spans="4:4" ht="12.75" customHeight="1">
      <c r="D833" s="10"/>
    </row>
    <row r="834" spans="4:4" ht="12.75" customHeight="1">
      <c r="D834" s="10"/>
    </row>
    <row r="835" spans="4:4" ht="12.75" customHeight="1">
      <c r="D835" s="10"/>
    </row>
    <row r="836" spans="4:4" ht="12.75" customHeight="1">
      <c r="D836" s="10"/>
    </row>
    <row r="837" spans="4:4" ht="12.75" customHeight="1">
      <c r="D837" s="10"/>
    </row>
    <row r="838" spans="4:4" ht="12.75" customHeight="1">
      <c r="D838" s="10"/>
    </row>
    <row r="839" spans="4:4" ht="12.75" customHeight="1">
      <c r="D839" s="10"/>
    </row>
    <row r="840" spans="4:4" ht="12.75" customHeight="1">
      <c r="D840" s="10"/>
    </row>
    <row r="841" spans="4:4" ht="12.75" customHeight="1">
      <c r="D841" s="10"/>
    </row>
    <row r="842" spans="4:4" ht="12.75" customHeight="1">
      <c r="D842" s="10"/>
    </row>
    <row r="843" spans="4:4" ht="12.75" customHeight="1">
      <c r="D843" s="10"/>
    </row>
    <row r="844" spans="4:4" ht="12.75" customHeight="1">
      <c r="D844" s="10"/>
    </row>
    <row r="845" spans="4:4" ht="12.75" customHeight="1">
      <c r="D845" s="10"/>
    </row>
    <row r="846" spans="4:4" ht="12.75" customHeight="1">
      <c r="D846" s="10"/>
    </row>
    <row r="847" spans="4:4" ht="12.75" customHeight="1">
      <c r="D847" s="10"/>
    </row>
    <row r="848" spans="4:4" ht="12.75" customHeight="1">
      <c r="D848" s="10"/>
    </row>
    <row r="849" spans="4:4" ht="12.75" customHeight="1">
      <c r="D849" s="10"/>
    </row>
    <row r="850" spans="4:4" ht="12.75" customHeight="1">
      <c r="D850" s="10"/>
    </row>
    <row r="851" spans="4:4" ht="12.75" customHeight="1">
      <c r="D851" s="10"/>
    </row>
    <row r="852" spans="4:4" ht="12.75" customHeight="1">
      <c r="D852" s="10"/>
    </row>
    <row r="853" spans="4:4" ht="12.75" customHeight="1">
      <c r="D853" s="10"/>
    </row>
    <row r="854" spans="4:4" ht="12.75" customHeight="1">
      <c r="D854" s="10"/>
    </row>
    <row r="855" spans="4:4" ht="12.75" customHeight="1">
      <c r="D855" s="10"/>
    </row>
    <row r="856" spans="4:4" ht="12.75" customHeight="1">
      <c r="D856" s="10"/>
    </row>
    <row r="857" spans="4:4" ht="12.75" customHeight="1">
      <c r="D857" s="10"/>
    </row>
    <row r="858" spans="4:4" ht="12.75" customHeight="1">
      <c r="D858" s="10"/>
    </row>
    <row r="859" spans="4:4" ht="12.75" customHeight="1">
      <c r="D859" s="10"/>
    </row>
    <row r="860" spans="4:4" ht="12.75" customHeight="1">
      <c r="D860" s="10"/>
    </row>
    <row r="861" spans="4:4" ht="12.75" customHeight="1">
      <c r="D861" s="10"/>
    </row>
    <row r="862" spans="4:4" ht="12.75" customHeight="1">
      <c r="D862" s="10"/>
    </row>
    <row r="863" spans="4:4" ht="12.75" customHeight="1">
      <c r="D863" s="10"/>
    </row>
    <row r="864" spans="4:4" ht="12.75" customHeight="1">
      <c r="D864" s="10"/>
    </row>
    <row r="865" spans="4:4" ht="12.75" customHeight="1">
      <c r="D865" s="10"/>
    </row>
    <row r="866" spans="4:4" ht="12.75" customHeight="1">
      <c r="D866" s="10"/>
    </row>
    <row r="867" spans="4:4" ht="12.75" customHeight="1">
      <c r="D867" s="10"/>
    </row>
    <row r="868" spans="4:4" ht="12.75" customHeight="1">
      <c r="D868" s="10"/>
    </row>
    <row r="869" spans="4:4" ht="12.75" customHeight="1">
      <c r="D869" s="10"/>
    </row>
    <row r="870" spans="4:4" ht="12.75" customHeight="1">
      <c r="D870" s="10"/>
    </row>
    <row r="871" spans="4:4" ht="12.75" customHeight="1">
      <c r="D871" s="10"/>
    </row>
    <row r="872" spans="4:4" ht="12.75" customHeight="1">
      <c r="D872" s="10"/>
    </row>
    <row r="873" spans="4:4" ht="12.75" customHeight="1">
      <c r="D873" s="10"/>
    </row>
    <row r="874" spans="4:4" ht="12.75" customHeight="1">
      <c r="D874" s="10"/>
    </row>
    <row r="875" spans="4:4" ht="12.75" customHeight="1">
      <c r="D875" s="10"/>
    </row>
    <row r="876" spans="4:4" ht="12.75" customHeight="1">
      <c r="D876" s="10"/>
    </row>
    <row r="877" spans="4:4" ht="12.75" customHeight="1">
      <c r="D877" s="10"/>
    </row>
    <row r="878" spans="4:4" ht="12.75" customHeight="1">
      <c r="D878" s="10"/>
    </row>
    <row r="879" spans="4:4" ht="12.75" customHeight="1">
      <c r="D879" s="10"/>
    </row>
    <row r="880" spans="4:4" ht="12.75" customHeight="1">
      <c r="D880" s="10"/>
    </row>
    <row r="881" spans="4:4" ht="12.75" customHeight="1">
      <c r="D881" s="10"/>
    </row>
    <row r="882" spans="4:4" ht="12.75" customHeight="1">
      <c r="D882" s="10"/>
    </row>
    <row r="883" spans="4:4" ht="12.75" customHeight="1">
      <c r="D883" s="10"/>
    </row>
    <row r="884" spans="4:4" ht="12.75" customHeight="1">
      <c r="D884" s="10"/>
    </row>
    <row r="885" spans="4:4" ht="12.75" customHeight="1">
      <c r="D885" s="10"/>
    </row>
    <row r="886" spans="4:4" ht="12.75" customHeight="1">
      <c r="D886" s="10"/>
    </row>
    <row r="887" spans="4:4" ht="12.75" customHeight="1">
      <c r="D887" s="10"/>
    </row>
    <row r="888" spans="4:4" ht="12.75" customHeight="1">
      <c r="D888" s="10"/>
    </row>
    <row r="889" spans="4:4" ht="12.75" customHeight="1">
      <c r="D889" s="10"/>
    </row>
    <row r="890" spans="4:4" ht="12.75" customHeight="1">
      <c r="D890" s="10"/>
    </row>
    <row r="891" spans="4:4" ht="12.75" customHeight="1">
      <c r="D891" s="10"/>
    </row>
    <row r="892" spans="4:4" ht="12.75" customHeight="1">
      <c r="D892" s="10"/>
    </row>
    <row r="893" spans="4:4" ht="12.75" customHeight="1">
      <c r="D893" s="10"/>
    </row>
    <row r="894" spans="4:4" ht="12.75" customHeight="1">
      <c r="D894" s="10"/>
    </row>
    <row r="895" spans="4:4" ht="12.75" customHeight="1">
      <c r="D895" s="10"/>
    </row>
    <row r="896" spans="4:4" ht="12.75" customHeight="1">
      <c r="D896" s="10"/>
    </row>
    <row r="897" spans="4:4" ht="12.75" customHeight="1">
      <c r="D897" s="10"/>
    </row>
    <row r="898" spans="4:4" ht="12.75" customHeight="1">
      <c r="D898" s="10"/>
    </row>
    <row r="899" spans="4:4" ht="12.75" customHeight="1">
      <c r="D899" s="10"/>
    </row>
    <row r="900" spans="4:4" ht="12.75" customHeight="1">
      <c r="D900" s="10"/>
    </row>
    <row r="901" spans="4:4" ht="12.75" customHeight="1">
      <c r="D901" s="10"/>
    </row>
    <row r="902" spans="4:4" ht="12.75" customHeight="1">
      <c r="D902" s="10"/>
    </row>
    <row r="903" spans="4:4" ht="12.75" customHeight="1">
      <c r="D903" s="10"/>
    </row>
    <row r="904" spans="4:4" ht="12.75" customHeight="1">
      <c r="D904" s="10"/>
    </row>
    <row r="905" spans="4:4" ht="12.75" customHeight="1">
      <c r="D905" s="10"/>
    </row>
    <row r="906" spans="4:4" ht="12.75" customHeight="1">
      <c r="D906" s="10"/>
    </row>
    <row r="907" spans="4:4" ht="12.75" customHeight="1">
      <c r="D907" s="10"/>
    </row>
    <row r="908" spans="4:4" ht="12.75" customHeight="1">
      <c r="D908" s="10"/>
    </row>
    <row r="909" spans="4:4" ht="12.75" customHeight="1">
      <c r="D909" s="10"/>
    </row>
    <row r="910" spans="4:4" ht="12.75" customHeight="1">
      <c r="D910" s="10"/>
    </row>
    <row r="911" spans="4:4" ht="12.75" customHeight="1">
      <c r="D911" s="10"/>
    </row>
    <row r="912" spans="4:4" ht="12.75" customHeight="1">
      <c r="D912" s="10"/>
    </row>
    <row r="913" spans="4:4" ht="12.75" customHeight="1">
      <c r="D913" s="10"/>
    </row>
    <row r="914" spans="4:4" ht="12.75" customHeight="1">
      <c r="D914" s="10"/>
    </row>
    <row r="915" spans="4:4" ht="12.75" customHeight="1">
      <c r="D915" s="10"/>
    </row>
    <row r="916" spans="4:4" ht="12.75" customHeight="1">
      <c r="D916" s="10"/>
    </row>
    <row r="917" spans="4:4" ht="12.75" customHeight="1">
      <c r="D917" s="10"/>
    </row>
    <row r="918" spans="4:4" ht="12.75" customHeight="1">
      <c r="D918" s="10"/>
    </row>
    <row r="919" spans="4:4" ht="12.75" customHeight="1">
      <c r="D919" s="10"/>
    </row>
    <row r="920" spans="4:4" ht="12.75" customHeight="1">
      <c r="D920" s="10"/>
    </row>
    <row r="921" spans="4:4" ht="12.75" customHeight="1">
      <c r="D921" s="10"/>
    </row>
    <row r="922" spans="4:4" ht="12.75" customHeight="1">
      <c r="D922" s="10"/>
    </row>
    <row r="923" spans="4:4" ht="12.75" customHeight="1">
      <c r="D923" s="10"/>
    </row>
    <row r="924" spans="4:4" ht="12.75" customHeight="1">
      <c r="D924" s="10"/>
    </row>
    <row r="925" spans="4:4" ht="12.75" customHeight="1">
      <c r="D925" s="10"/>
    </row>
    <row r="926" spans="4:4" ht="12.75" customHeight="1">
      <c r="D926" s="10"/>
    </row>
    <row r="927" spans="4:4" ht="12.75" customHeight="1">
      <c r="D927" s="10"/>
    </row>
    <row r="928" spans="4:4" ht="12.75" customHeight="1">
      <c r="D928" s="10"/>
    </row>
    <row r="929" spans="4:4" ht="12.75" customHeight="1">
      <c r="D929" s="10"/>
    </row>
    <row r="930" spans="4:4" ht="12.75" customHeight="1">
      <c r="D930" s="10"/>
    </row>
    <row r="931" spans="4:4" ht="12.75" customHeight="1">
      <c r="D931" s="10"/>
    </row>
    <row r="932" spans="4:4" ht="12.75" customHeight="1">
      <c r="D932" s="10"/>
    </row>
    <row r="933" spans="4:4" ht="12.75" customHeight="1">
      <c r="D933" s="10"/>
    </row>
    <row r="934" spans="4:4" ht="12.75" customHeight="1">
      <c r="D934" s="10"/>
    </row>
    <row r="935" spans="4:4" ht="12.75" customHeight="1">
      <c r="D935" s="10"/>
    </row>
    <row r="936" spans="4:4" ht="12.75" customHeight="1">
      <c r="D936" s="10"/>
    </row>
    <row r="937" spans="4:4" ht="12.75" customHeight="1">
      <c r="D937" s="10"/>
    </row>
    <row r="938" spans="4:4" ht="12.75" customHeight="1">
      <c r="D938" s="10"/>
    </row>
    <row r="939" spans="4:4" ht="12.75" customHeight="1">
      <c r="D939" s="10"/>
    </row>
    <row r="940" spans="4:4" ht="12.75" customHeight="1">
      <c r="D940" s="10"/>
    </row>
    <row r="941" spans="4:4" ht="12.75" customHeight="1">
      <c r="D941" s="10"/>
    </row>
    <row r="942" spans="4:4" ht="12.75" customHeight="1">
      <c r="D942" s="10"/>
    </row>
    <row r="943" spans="4:4" ht="12.75" customHeight="1">
      <c r="D943" s="10"/>
    </row>
    <row r="944" spans="4:4" ht="12.75" customHeight="1">
      <c r="D944" s="10"/>
    </row>
    <row r="945" spans="4:4" ht="12.75" customHeight="1">
      <c r="D945" s="10"/>
    </row>
    <row r="946" spans="4:4" ht="12.75" customHeight="1">
      <c r="D946" s="10"/>
    </row>
    <row r="947" spans="4:4" ht="12.75" customHeight="1">
      <c r="D947" s="10"/>
    </row>
    <row r="948" spans="4:4" ht="12.75" customHeight="1">
      <c r="D948" s="10"/>
    </row>
    <row r="949" spans="4:4" ht="12.75" customHeight="1">
      <c r="D949" s="10"/>
    </row>
    <row r="950" spans="4:4" ht="12.75" customHeight="1">
      <c r="D950" s="10"/>
    </row>
    <row r="951" spans="4:4" ht="12.75" customHeight="1">
      <c r="D951" s="10"/>
    </row>
    <row r="952" spans="4:4" ht="12.75" customHeight="1">
      <c r="D952" s="10"/>
    </row>
    <row r="953" spans="4:4" ht="12.75" customHeight="1">
      <c r="D953" s="10"/>
    </row>
    <row r="954" spans="4:4" ht="12.75" customHeight="1">
      <c r="D954" s="10"/>
    </row>
    <row r="955" spans="4:4" ht="12.75" customHeight="1">
      <c r="D955" s="10"/>
    </row>
    <row r="956" spans="4:4" ht="12.75" customHeight="1">
      <c r="D956" s="10"/>
    </row>
    <row r="957" spans="4:4" ht="12.75" customHeight="1">
      <c r="D957" s="10"/>
    </row>
    <row r="958" spans="4:4" ht="12.75" customHeight="1">
      <c r="D958" s="10"/>
    </row>
    <row r="959" spans="4:4" ht="12.75" customHeight="1">
      <c r="D959" s="10"/>
    </row>
    <row r="960" spans="4:4" ht="12.75" customHeight="1">
      <c r="D960" s="10"/>
    </row>
    <row r="961" spans="4:4" ht="12.75" customHeight="1">
      <c r="D961" s="10"/>
    </row>
    <row r="962" spans="4:4" ht="12.75" customHeight="1">
      <c r="D962" s="10"/>
    </row>
    <row r="963" spans="4:4" ht="12.75" customHeight="1">
      <c r="D963" s="10"/>
    </row>
    <row r="964" spans="4:4" ht="12.75" customHeight="1">
      <c r="D964" s="10"/>
    </row>
    <row r="965" spans="4:4" ht="12.75" customHeight="1">
      <c r="D965" s="10"/>
    </row>
    <row r="966" spans="4:4" ht="12.75" customHeight="1">
      <c r="D966" s="10"/>
    </row>
    <row r="967" spans="4:4" ht="12.75" customHeight="1">
      <c r="D967" s="10"/>
    </row>
    <row r="968" spans="4:4" ht="12.75" customHeight="1">
      <c r="D968" s="10"/>
    </row>
    <row r="969" spans="4:4" ht="12.75" customHeight="1">
      <c r="D969" s="10"/>
    </row>
    <row r="970" spans="4:4" ht="12.75" customHeight="1">
      <c r="D970" s="10"/>
    </row>
    <row r="971" spans="4:4" ht="12.75" customHeight="1">
      <c r="D971" s="10"/>
    </row>
    <row r="972" spans="4:4" ht="12.75" customHeight="1">
      <c r="D972" s="10"/>
    </row>
    <row r="973" spans="4:4" ht="12.75" customHeight="1">
      <c r="D973" s="10"/>
    </row>
    <row r="974" spans="4:4" ht="12.75" customHeight="1">
      <c r="D974" s="10"/>
    </row>
    <row r="975" spans="4:4" ht="12.75" customHeight="1">
      <c r="D975" s="10"/>
    </row>
    <row r="976" spans="4:4" ht="12.75" customHeight="1">
      <c r="D976" s="10"/>
    </row>
    <row r="977" spans="4:4" ht="12.75" customHeight="1">
      <c r="D977" s="10"/>
    </row>
    <row r="978" spans="4:4" ht="12.75" customHeight="1">
      <c r="D978" s="10"/>
    </row>
    <row r="979" spans="4:4" ht="12.75" customHeight="1">
      <c r="D979" s="10"/>
    </row>
    <row r="980" spans="4:4" ht="12.75" customHeight="1">
      <c r="D980" s="10"/>
    </row>
    <row r="981" spans="4:4" ht="12.75" customHeight="1">
      <c r="D981" s="10"/>
    </row>
    <row r="982" spans="4:4" ht="12.75" customHeight="1">
      <c r="D982" s="10"/>
    </row>
    <row r="983" spans="4:4" ht="12.75" customHeight="1">
      <c r="D983" s="10"/>
    </row>
    <row r="984" spans="4:4" ht="12.75" customHeight="1">
      <c r="D984" s="10"/>
    </row>
    <row r="985" spans="4:4" ht="12.75" customHeight="1">
      <c r="D985" s="10"/>
    </row>
    <row r="986" spans="4:4" ht="12.75" customHeight="1">
      <c r="D986" s="10"/>
    </row>
    <row r="987" spans="4:4" ht="12.75" customHeight="1">
      <c r="D987" s="10"/>
    </row>
    <row r="988" spans="4:4" ht="12.75" customHeight="1">
      <c r="D988" s="10"/>
    </row>
    <row r="989" spans="4:4" ht="12.75" customHeight="1">
      <c r="D989" s="10"/>
    </row>
    <row r="990" spans="4:4" ht="12.75" customHeight="1">
      <c r="D990" s="10"/>
    </row>
    <row r="991" spans="4:4" ht="12.75" customHeight="1">
      <c r="D991" s="10"/>
    </row>
    <row r="992" spans="4:4" ht="12.75" customHeight="1">
      <c r="D992" s="10"/>
    </row>
    <row r="993" spans="4:4" ht="12.75" customHeight="1">
      <c r="D993" s="10"/>
    </row>
    <row r="994" spans="4:4" ht="12.75" customHeight="1">
      <c r="D994" s="10"/>
    </row>
    <row r="995" spans="4:4" ht="12.75" customHeight="1">
      <c r="D995" s="10"/>
    </row>
    <row r="996" spans="4:4" ht="12.75" customHeight="1">
      <c r="D996" s="10"/>
    </row>
    <row r="997" spans="4:4" ht="12.75" customHeight="1">
      <c r="D997" s="10"/>
    </row>
    <row r="998" spans="4:4" ht="12.75" customHeight="1">
      <c r="D998" s="10"/>
    </row>
    <row r="999" spans="4:4" ht="12.75" customHeight="1">
      <c r="D999" s="10"/>
    </row>
    <row r="1000" spans="4:4" ht="12.75" customHeight="1">
      <c r="D1000" s="10"/>
    </row>
  </sheetData>
  <mergeCells count="16">
    <mergeCell ref="A6:B6"/>
    <mergeCell ref="A7:B7"/>
    <mergeCell ref="A15:B15"/>
    <mergeCell ref="A16:B16"/>
    <mergeCell ref="A8:B8"/>
    <mergeCell ref="A9:B9"/>
    <mergeCell ref="A10:B10"/>
    <mergeCell ref="A11:B11"/>
    <mergeCell ref="A12:B12"/>
    <mergeCell ref="A13:B13"/>
    <mergeCell ref="A14:B14"/>
    <mergeCell ref="A1:D1"/>
    <mergeCell ref="E1:E2"/>
    <mergeCell ref="A3:B3"/>
    <mergeCell ref="A4:B4"/>
    <mergeCell ref="A5:B5"/>
  </mergeCells>
  <phoneticPr fontId="24"/>
  <conditionalFormatting sqref="H5">
    <cfRule type="notContainsBlanks" dxfId="0" priority="1">
      <formula>LEN(TRIM(H5))&gt;0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4"/>
  <sheetViews>
    <sheetView workbookViewId="0">
      <pane ySplit="1" topLeftCell="A2" activePane="bottomLeft" state="frozen"/>
      <selection pane="bottomLeft" activeCell="H7" sqref="H7"/>
    </sheetView>
  </sheetViews>
  <sheetFormatPr defaultColWidth="12.6640625" defaultRowHeight="15" customHeight="1"/>
  <cols>
    <col min="1" max="2" width="7.6640625" customWidth="1"/>
    <col min="3" max="3" width="19.88671875" customWidth="1"/>
    <col min="4" max="4" width="19.33203125" customWidth="1"/>
    <col min="5" max="5" width="5.109375" customWidth="1"/>
    <col min="6" max="6" width="8.88671875" customWidth="1"/>
    <col min="7" max="7" width="40.88671875" customWidth="1"/>
    <col min="8" max="8" width="36.88671875" customWidth="1"/>
    <col min="9" max="27" width="7.6640625" customWidth="1"/>
  </cols>
  <sheetData>
    <row r="1" spans="1:14" ht="34.5" customHeight="1">
      <c r="A1" s="16" t="s">
        <v>10</v>
      </c>
      <c r="B1" s="16" t="s">
        <v>11</v>
      </c>
      <c r="C1" s="17" t="s">
        <v>12</v>
      </c>
      <c r="D1" s="18" t="s">
        <v>13</v>
      </c>
      <c r="E1" s="18" t="s">
        <v>5</v>
      </c>
      <c r="F1" s="19" t="s">
        <v>6</v>
      </c>
      <c r="G1" s="20" t="s">
        <v>14</v>
      </c>
      <c r="H1" s="21" t="s">
        <v>15</v>
      </c>
    </row>
    <row r="2" spans="1:14" ht="28.8">
      <c r="A2" s="22" t="str">
        <f>IF(C2=検索!$B$2,ROW(),"")</f>
        <v/>
      </c>
      <c r="B2" s="22" t="str">
        <f>IF(D2=仮名検索!$B$2,ROW(),"")</f>
        <v/>
      </c>
      <c r="C2" s="23" t="s">
        <v>16</v>
      </c>
      <c r="D2" s="22" t="s">
        <v>16</v>
      </c>
      <c r="E2" s="22" t="s">
        <v>17</v>
      </c>
      <c r="F2" s="24" t="s">
        <v>18</v>
      </c>
      <c r="G2" s="25" t="s">
        <v>19</v>
      </c>
      <c r="H2" s="26" t="s">
        <v>20</v>
      </c>
    </row>
    <row r="3" spans="1:14" ht="55.2">
      <c r="A3" s="22" t="str">
        <f>IF(C3=検索!$B$2,ROW(),"")</f>
        <v/>
      </c>
      <c r="B3" s="22" t="str">
        <f>IF(D3=仮名検索!$B$2,ROW(),"")</f>
        <v/>
      </c>
      <c r="C3" s="27" t="s">
        <v>21</v>
      </c>
      <c r="D3" s="28" t="s">
        <v>21</v>
      </c>
      <c r="E3" s="28" t="s">
        <v>22</v>
      </c>
      <c r="F3" s="29" t="s">
        <v>23</v>
      </c>
      <c r="G3" s="30" t="s">
        <v>24</v>
      </c>
      <c r="H3" s="31" t="s">
        <v>25</v>
      </c>
    </row>
    <row r="4" spans="1:14" ht="14.4">
      <c r="A4" s="22" t="str">
        <f>IF(C4=検索!$B$2,ROW(),"")</f>
        <v/>
      </c>
      <c r="B4" s="22" t="str">
        <f>IF(D4=仮名検索!$B$2,ROW(),"")</f>
        <v/>
      </c>
      <c r="C4" s="28" t="s">
        <v>21</v>
      </c>
      <c r="D4" s="28" t="s">
        <v>21</v>
      </c>
      <c r="E4" s="32" t="s">
        <v>26</v>
      </c>
      <c r="F4" s="29" t="s">
        <v>27</v>
      </c>
      <c r="G4" s="30" t="s">
        <v>28</v>
      </c>
      <c r="H4" s="31" t="s">
        <v>29</v>
      </c>
    </row>
    <row r="5" spans="1:14" ht="27.6">
      <c r="A5" s="22" t="str">
        <f>IF(C5=検索!$B$2,ROW(),"")</f>
        <v/>
      </c>
      <c r="B5" s="22" t="str">
        <f>IF(D5=仮名検索!$B$2,ROW(),"")</f>
        <v/>
      </c>
      <c r="C5" s="33" t="s">
        <v>30</v>
      </c>
      <c r="D5" s="32" t="s">
        <v>31</v>
      </c>
      <c r="E5" s="32" t="s">
        <v>26</v>
      </c>
      <c r="F5" s="29" t="s">
        <v>32</v>
      </c>
      <c r="G5" s="30" t="s">
        <v>33</v>
      </c>
      <c r="H5" s="31" t="s">
        <v>34</v>
      </c>
    </row>
    <row r="6" spans="1:14" ht="27.6">
      <c r="A6" s="22" t="str">
        <f>IF(C6=検索!$B$2,ROW(),"")</f>
        <v/>
      </c>
      <c r="B6" s="22" t="str">
        <f>IF(D6=仮名検索!$B$2,ROW(),"")</f>
        <v/>
      </c>
      <c r="C6" s="33" t="s">
        <v>35</v>
      </c>
      <c r="D6" s="32" t="s">
        <v>36</v>
      </c>
      <c r="E6" s="28" t="s">
        <v>17</v>
      </c>
      <c r="F6" s="29" t="s">
        <v>37</v>
      </c>
      <c r="G6" s="30" t="s">
        <v>38</v>
      </c>
      <c r="H6" s="32" t="s">
        <v>35</v>
      </c>
    </row>
    <row r="7" spans="1:14" ht="27.6">
      <c r="A7" s="22" t="str">
        <f>IF(C7=検索!$B$2,ROW(),"")</f>
        <v/>
      </c>
      <c r="B7" s="22" t="str">
        <f>IF(D7=仮名検索!$B$2,ROW(),"")</f>
        <v/>
      </c>
      <c r="C7" s="33" t="s">
        <v>35</v>
      </c>
      <c r="D7" s="32" t="s">
        <v>36</v>
      </c>
      <c r="E7" s="28" t="s">
        <v>17</v>
      </c>
      <c r="F7" s="29" t="s">
        <v>39</v>
      </c>
      <c r="G7" s="30" t="s">
        <v>40</v>
      </c>
      <c r="H7" s="31" t="s">
        <v>41</v>
      </c>
    </row>
    <row r="8" spans="1:14" ht="28.8">
      <c r="A8" s="22" t="str">
        <f>IF(C8=検索!$B$2,ROW(),"")</f>
        <v/>
      </c>
      <c r="B8" s="22" t="str">
        <f>IF(D8=仮名検索!$B$2,ROW(),"")</f>
        <v/>
      </c>
      <c r="C8" s="27" t="s">
        <v>42</v>
      </c>
      <c r="D8" s="28" t="s">
        <v>43</v>
      </c>
      <c r="E8" s="28" t="s">
        <v>17</v>
      </c>
      <c r="F8" s="29" t="s">
        <v>44</v>
      </c>
      <c r="G8" s="34" t="s">
        <v>45</v>
      </c>
      <c r="H8" s="31" t="s">
        <v>46</v>
      </c>
    </row>
    <row r="9" spans="1:14" ht="27.6">
      <c r="A9" s="22" t="str">
        <f>IF(C9=検索!$B$2,ROW(),"")</f>
        <v/>
      </c>
      <c r="B9" s="22" t="str">
        <f>IF(D9=仮名検索!$B$2,ROW(),"")</f>
        <v/>
      </c>
      <c r="C9" s="33" t="s">
        <v>42</v>
      </c>
      <c r="D9" s="28" t="s">
        <v>43</v>
      </c>
      <c r="E9" s="32" t="s">
        <v>47</v>
      </c>
      <c r="F9" s="29">
        <v>76</v>
      </c>
      <c r="G9" s="30" t="s">
        <v>48</v>
      </c>
      <c r="H9" s="31" t="s">
        <v>49</v>
      </c>
    </row>
    <row r="10" spans="1:14" ht="55.2">
      <c r="A10" s="22" t="str">
        <f>IF(C10=検索!$B$2,ROW(),"")</f>
        <v/>
      </c>
      <c r="B10" s="22" t="str">
        <f>IF(D10=仮名検索!$B$2,ROW(),"")</f>
        <v/>
      </c>
      <c r="C10" s="32" t="s">
        <v>50</v>
      </c>
      <c r="D10" s="32" t="s">
        <v>51</v>
      </c>
      <c r="E10" s="32" t="s">
        <v>47</v>
      </c>
      <c r="F10" s="29">
        <v>206</v>
      </c>
      <c r="G10" s="30" t="s">
        <v>52</v>
      </c>
      <c r="H10" s="35" t="s">
        <v>53</v>
      </c>
    </row>
    <row r="11" spans="1:14" ht="27.6">
      <c r="A11" s="22" t="str">
        <f>IF(C11=検索!$B$2,ROW(),"")</f>
        <v/>
      </c>
      <c r="B11" s="22" t="str">
        <f>IF(D11=仮名検索!$B$2,ROW(),"")</f>
        <v/>
      </c>
      <c r="C11" s="28" t="s">
        <v>54</v>
      </c>
      <c r="D11" s="28" t="s">
        <v>55</v>
      </c>
      <c r="E11" s="28" t="s">
        <v>17</v>
      </c>
      <c r="F11" s="29" t="s">
        <v>56</v>
      </c>
      <c r="G11" s="30" t="s">
        <v>57</v>
      </c>
      <c r="H11" s="31" t="s">
        <v>46</v>
      </c>
    </row>
    <row r="12" spans="1:14" ht="14.4">
      <c r="A12" s="22" t="str">
        <f>IF(C12=検索!$B$2,ROW(),"")</f>
        <v/>
      </c>
      <c r="B12" s="22" t="str">
        <f>IF(D12=仮名検索!$B$2,ROW(),"")</f>
        <v/>
      </c>
      <c r="C12" s="36" t="s">
        <v>58</v>
      </c>
      <c r="D12" s="28" t="s">
        <v>59</v>
      </c>
      <c r="E12" s="28" t="s">
        <v>26</v>
      </c>
      <c r="F12" s="29" t="s">
        <v>60</v>
      </c>
      <c r="G12" s="34" t="s">
        <v>61</v>
      </c>
      <c r="H12" s="31" t="s">
        <v>62</v>
      </c>
    </row>
    <row r="13" spans="1:14" ht="28.8">
      <c r="A13" s="22" t="str">
        <f>IF(C13=検索!$B$2,ROW(),"")</f>
        <v/>
      </c>
      <c r="B13" s="22" t="str">
        <f>IF(D13=仮名検索!$B$2,ROW(),"")</f>
        <v/>
      </c>
      <c r="C13" s="28" t="s">
        <v>63</v>
      </c>
      <c r="D13" s="28" t="s">
        <v>64</v>
      </c>
      <c r="E13" s="28" t="s">
        <v>17</v>
      </c>
      <c r="F13" s="29" t="s">
        <v>65</v>
      </c>
      <c r="G13" s="34" t="s">
        <v>66</v>
      </c>
      <c r="H13" s="31" t="s">
        <v>67</v>
      </c>
    </row>
    <row r="14" spans="1:14" ht="69">
      <c r="A14" s="22" t="str">
        <f>IF(C14=検索!$B$2,ROW(),"")</f>
        <v/>
      </c>
      <c r="B14" s="22" t="str">
        <f>IF(D14=仮名検索!$B$2,ROW(),"")</f>
        <v/>
      </c>
      <c r="C14" s="32" t="s">
        <v>68</v>
      </c>
      <c r="D14" s="32" t="s">
        <v>69</v>
      </c>
      <c r="E14" s="32" t="s">
        <v>26</v>
      </c>
      <c r="F14" s="29" t="s">
        <v>70</v>
      </c>
      <c r="G14" s="30" t="s">
        <v>71</v>
      </c>
      <c r="H14" s="31" t="s">
        <v>72</v>
      </c>
    </row>
    <row r="15" spans="1:14" ht="55.2">
      <c r="A15" s="22" t="str">
        <f>IF(C15=検索!$B$2,ROW(),"")</f>
        <v/>
      </c>
      <c r="B15" s="22" t="str">
        <f>IF(D15=仮名検索!$B$2,ROW(),"")</f>
        <v/>
      </c>
      <c r="C15" s="27" t="s">
        <v>73</v>
      </c>
      <c r="D15" s="28" t="s">
        <v>74</v>
      </c>
      <c r="E15" s="28" t="s">
        <v>17</v>
      </c>
      <c r="F15" s="29" t="s">
        <v>75</v>
      </c>
      <c r="G15" s="30" t="s">
        <v>76</v>
      </c>
      <c r="H15" s="31" t="s">
        <v>77</v>
      </c>
    </row>
    <row r="16" spans="1:14" ht="43.2">
      <c r="A16" s="22" t="str">
        <f>IF(C16=検索!$B$2,ROW(),"")</f>
        <v/>
      </c>
      <c r="B16" s="22" t="str">
        <f>IF(D16=仮名検索!$B$2,ROW(),"")</f>
        <v/>
      </c>
      <c r="C16" s="32" t="s">
        <v>78</v>
      </c>
      <c r="D16" s="28" t="s">
        <v>79</v>
      </c>
      <c r="E16" s="28" t="s">
        <v>17</v>
      </c>
      <c r="F16" s="29" t="s">
        <v>80</v>
      </c>
      <c r="G16" s="34" t="s">
        <v>81</v>
      </c>
      <c r="H16" s="31" t="s">
        <v>82</v>
      </c>
      <c r="N16" s="37"/>
    </row>
    <row r="17" spans="1:8" ht="43.2">
      <c r="A17" s="22" t="str">
        <f>IF(C17=検索!$B$2,ROW(),"")</f>
        <v/>
      </c>
      <c r="B17" s="22" t="str">
        <f>IF(D17=仮名検索!$B$2,ROW(),"")</f>
        <v/>
      </c>
      <c r="C17" s="28" t="s">
        <v>83</v>
      </c>
      <c r="D17" s="28" t="s">
        <v>83</v>
      </c>
      <c r="E17" s="28" t="s">
        <v>17</v>
      </c>
      <c r="F17" s="29" t="s">
        <v>84</v>
      </c>
      <c r="G17" s="34" t="s">
        <v>85</v>
      </c>
      <c r="H17" s="31" t="s">
        <v>41</v>
      </c>
    </row>
    <row r="18" spans="1:8" ht="27.6">
      <c r="A18" s="22" t="str">
        <f>IF(C18=検索!$B$2,ROW(),"")</f>
        <v/>
      </c>
      <c r="B18" s="22" t="str">
        <f>IF(D18=仮名検索!$B$2,ROW(),"")</f>
        <v/>
      </c>
      <c r="C18" s="33" t="s">
        <v>86</v>
      </c>
      <c r="D18" s="32" t="s">
        <v>87</v>
      </c>
      <c r="E18" s="32" t="s">
        <v>26</v>
      </c>
      <c r="F18" s="29" t="s">
        <v>88</v>
      </c>
      <c r="G18" s="30" t="s">
        <v>89</v>
      </c>
      <c r="H18" s="31" t="s">
        <v>72</v>
      </c>
    </row>
    <row r="19" spans="1:8" ht="14.4">
      <c r="A19" s="22" t="str">
        <f>IF(C19=検索!$B$2,ROW(),"")</f>
        <v/>
      </c>
      <c r="B19" s="22" t="str">
        <f>IF(D19=仮名検索!$B$2,ROW(),"")</f>
        <v/>
      </c>
      <c r="C19" s="33" t="s">
        <v>90</v>
      </c>
      <c r="D19" s="32" t="s">
        <v>91</v>
      </c>
      <c r="E19" s="32" t="s">
        <v>26</v>
      </c>
      <c r="F19" s="29" t="s">
        <v>88</v>
      </c>
      <c r="G19" s="30" t="s">
        <v>92</v>
      </c>
      <c r="H19" s="31" t="s">
        <v>72</v>
      </c>
    </row>
    <row r="20" spans="1:8" ht="28.8">
      <c r="A20" s="22" t="str">
        <f>IF(C20=検索!$B$2,ROW(),"")</f>
        <v/>
      </c>
      <c r="B20" s="22" t="str">
        <f>IF(D20=仮名検索!$B$2,ROW(),"")</f>
        <v/>
      </c>
      <c r="C20" s="27" t="s">
        <v>93</v>
      </c>
      <c r="D20" s="28" t="s">
        <v>94</v>
      </c>
      <c r="E20" s="28" t="s">
        <v>26</v>
      </c>
      <c r="F20" s="29" t="s">
        <v>95</v>
      </c>
      <c r="G20" s="34" t="s">
        <v>96</v>
      </c>
      <c r="H20" s="31" t="s">
        <v>97</v>
      </c>
    </row>
    <row r="21" spans="1:8" ht="41.4">
      <c r="A21" s="22" t="str">
        <f>IF(C21=検索!$B$2,ROW(),"")</f>
        <v/>
      </c>
      <c r="B21" s="22" t="str">
        <f>IF(D21=仮名検索!$B$2,ROW(),"")</f>
        <v/>
      </c>
      <c r="C21" s="27" t="s">
        <v>98</v>
      </c>
      <c r="D21" s="28" t="s">
        <v>99</v>
      </c>
      <c r="E21" s="32" t="s">
        <v>17</v>
      </c>
      <c r="F21" s="29" t="s">
        <v>100</v>
      </c>
      <c r="G21" s="30" t="s">
        <v>101</v>
      </c>
      <c r="H21" s="31" t="s">
        <v>102</v>
      </c>
    </row>
    <row r="22" spans="1:8" ht="14.4">
      <c r="A22" s="22" t="str">
        <f>IF(C22=検索!$B$2,ROW(),"")</f>
        <v/>
      </c>
      <c r="B22" s="22" t="str">
        <f>IF(D22=仮名検索!$B$2,ROW(),"")</f>
        <v/>
      </c>
      <c r="C22" s="28" t="s">
        <v>103</v>
      </c>
      <c r="D22" s="28" t="s">
        <v>103</v>
      </c>
      <c r="E22" s="28" t="s">
        <v>17</v>
      </c>
      <c r="F22" s="29" t="s">
        <v>104</v>
      </c>
      <c r="G22" s="34" t="s">
        <v>61</v>
      </c>
      <c r="H22" s="31" t="s">
        <v>20</v>
      </c>
    </row>
    <row r="23" spans="1:8" ht="55.2">
      <c r="A23" s="22" t="str">
        <f>IF(C23=検索!$B$2,ROW(),"")</f>
        <v/>
      </c>
      <c r="B23" s="22" t="str">
        <f>IF(D23=仮名検索!$B$2,ROW(),"")</f>
        <v/>
      </c>
      <c r="C23" s="32" t="s">
        <v>105</v>
      </c>
      <c r="D23" s="32" t="s">
        <v>106</v>
      </c>
      <c r="E23" s="32" t="s">
        <v>26</v>
      </c>
      <c r="F23" s="29" t="s">
        <v>107</v>
      </c>
      <c r="G23" s="30" t="s">
        <v>108</v>
      </c>
      <c r="H23" s="31" t="s">
        <v>72</v>
      </c>
    </row>
    <row r="24" spans="1:8" ht="27.6">
      <c r="A24" s="22" t="str">
        <f>IF(C24=検索!$B$2,ROW(),"")</f>
        <v/>
      </c>
      <c r="B24" s="22" t="str">
        <f>IF(D24=仮名検索!$B$2,ROW(),"")</f>
        <v/>
      </c>
      <c r="C24" s="28" t="s">
        <v>109</v>
      </c>
      <c r="D24" s="28" t="s">
        <v>109</v>
      </c>
      <c r="E24" s="28" t="s">
        <v>17</v>
      </c>
      <c r="F24" s="29" t="s">
        <v>18</v>
      </c>
      <c r="G24" s="38" t="s">
        <v>110</v>
      </c>
      <c r="H24" s="31" t="s">
        <v>20</v>
      </c>
    </row>
    <row r="25" spans="1:8" ht="41.4">
      <c r="A25" s="22" t="str">
        <f>IF(C25=検索!$B$2,ROW(),"")</f>
        <v/>
      </c>
      <c r="B25" s="22" t="str">
        <f>IF(D25=仮名検索!$B$2,ROW(),"")</f>
        <v/>
      </c>
      <c r="C25" s="32" t="s">
        <v>111</v>
      </c>
      <c r="D25" s="32" t="s">
        <v>112</v>
      </c>
      <c r="E25" s="28" t="s">
        <v>26</v>
      </c>
      <c r="F25" s="29" t="s">
        <v>113</v>
      </c>
      <c r="G25" s="39" t="s">
        <v>114</v>
      </c>
      <c r="H25" s="31" t="s">
        <v>111</v>
      </c>
    </row>
    <row r="26" spans="1:8" ht="14.4">
      <c r="A26" s="22" t="str">
        <f>IF(C26=検索!$B$2,ROW(),"")</f>
        <v/>
      </c>
      <c r="B26" s="22" t="str">
        <f>IF(D26=仮名検索!$B$2,ROW(),"")</f>
        <v/>
      </c>
      <c r="C26" s="28" t="s">
        <v>115</v>
      </c>
      <c r="D26" s="28" t="s">
        <v>116</v>
      </c>
      <c r="E26" s="28" t="s">
        <v>17</v>
      </c>
      <c r="F26" s="29" t="s">
        <v>117</v>
      </c>
      <c r="G26" s="34" t="s">
        <v>118</v>
      </c>
      <c r="H26" s="31" t="s">
        <v>119</v>
      </c>
    </row>
    <row r="27" spans="1:8" ht="55.2">
      <c r="A27" s="22" t="str">
        <f>IF(C27=検索!$B$2,ROW(),"")</f>
        <v/>
      </c>
      <c r="B27" s="22" t="str">
        <f>IF(D27=仮名検索!$B$2,ROW(),"")</f>
        <v/>
      </c>
      <c r="C27" s="27" t="s">
        <v>120</v>
      </c>
      <c r="D27" s="28" t="s">
        <v>121</v>
      </c>
      <c r="E27" s="28" t="s">
        <v>26</v>
      </c>
      <c r="F27" s="29" t="s">
        <v>122</v>
      </c>
      <c r="G27" s="30" t="s">
        <v>123</v>
      </c>
      <c r="H27" s="31" t="s">
        <v>124</v>
      </c>
    </row>
    <row r="28" spans="1:8" ht="28.8">
      <c r="A28" s="22" t="str">
        <f>IF(C28=検索!$B$2,ROW(),"")</f>
        <v/>
      </c>
      <c r="B28" s="22" t="str">
        <f>IF(D28=仮名検索!$B$2,ROW(),"")</f>
        <v/>
      </c>
      <c r="C28" s="27" t="s">
        <v>125</v>
      </c>
      <c r="D28" s="28" t="s">
        <v>126</v>
      </c>
      <c r="E28" s="28" t="s">
        <v>17</v>
      </c>
      <c r="F28" s="29" t="s">
        <v>127</v>
      </c>
      <c r="G28" s="34" t="s">
        <v>128</v>
      </c>
      <c r="H28" s="31" t="s">
        <v>129</v>
      </c>
    </row>
    <row r="29" spans="1:8" ht="14.4">
      <c r="A29" s="22" t="str">
        <f>IF(C29=検索!$B$2,ROW(),"")</f>
        <v/>
      </c>
      <c r="B29" s="22" t="str">
        <f>IF(D29=仮名検索!$B$2,ROW(),"")</f>
        <v/>
      </c>
      <c r="C29" s="33" t="s">
        <v>130</v>
      </c>
      <c r="D29" s="32" t="s">
        <v>131</v>
      </c>
      <c r="E29" s="32" t="s">
        <v>47</v>
      </c>
      <c r="F29" s="29">
        <v>132</v>
      </c>
      <c r="G29" s="30" t="s">
        <v>132</v>
      </c>
      <c r="H29" s="31" t="s">
        <v>133</v>
      </c>
    </row>
    <row r="30" spans="1:8" ht="55.2">
      <c r="A30" s="22" t="str">
        <f>IF(C30=検索!$B$2,ROW(),"")</f>
        <v/>
      </c>
      <c r="B30" s="22" t="str">
        <f>IF(D30=仮名検索!$B$2,ROW(),"")</f>
        <v/>
      </c>
      <c r="C30" s="28" t="s">
        <v>134</v>
      </c>
      <c r="D30" s="28" t="s">
        <v>135</v>
      </c>
      <c r="E30" s="28" t="s">
        <v>17</v>
      </c>
      <c r="F30" s="29" t="s">
        <v>84</v>
      </c>
      <c r="G30" s="30" t="s">
        <v>136</v>
      </c>
      <c r="H30" s="31" t="s">
        <v>41</v>
      </c>
    </row>
    <row r="31" spans="1:8" ht="28.8">
      <c r="A31" s="22" t="str">
        <f>IF(C31=検索!$B$2,ROW(),"")</f>
        <v/>
      </c>
      <c r="B31" s="22" t="str">
        <f>IF(D31=仮名検索!$B$2,ROW(),"")</f>
        <v/>
      </c>
      <c r="C31" s="27" t="s">
        <v>137</v>
      </c>
      <c r="D31" s="28" t="s">
        <v>138</v>
      </c>
      <c r="E31" s="28" t="s">
        <v>22</v>
      </c>
      <c r="F31" s="29" t="s">
        <v>139</v>
      </c>
      <c r="G31" s="34" t="s">
        <v>140</v>
      </c>
      <c r="H31" s="31" t="s">
        <v>141</v>
      </c>
    </row>
    <row r="32" spans="1:8" ht="43.2">
      <c r="A32" s="22" t="str">
        <f>IF(C32=検索!$B$2,ROW(),"")</f>
        <v/>
      </c>
      <c r="B32" s="22" t="str">
        <f>IF(D32=仮名検索!$B$2,ROW(),"")</f>
        <v/>
      </c>
      <c r="C32" s="28" t="s">
        <v>142</v>
      </c>
      <c r="D32" s="28" t="s">
        <v>143</v>
      </c>
      <c r="E32" s="28" t="s">
        <v>17</v>
      </c>
      <c r="F32" s="29" t="s">
        <v>65</v>
      </c>
      <c r="G32" s="34" t="s">
        <v>144</v>
      </c>
      <c r="H32" s="31" t="s">
        <v>67</v>
      </c>
    </row>
    <row r="33" spans="1:8" ht="41.4">
      <c r="A33" s="22" t="str">
        <f>IF(C33=検索!$B$2,ROW(),"")</f>
        <v/>
      </c>
      <c r="B33" s="22" t="str">
        <f>IF(D33=仮名検索!$B$2,ROW(),"")</f>
        <v/>
      </c>
      <c r="C33" s="28" t="s">
        <v>145</v>
      </c>
      <c r="D33" s="28" t="s">
        <v>146</v>
      </c>
      <c r="E33" s="28" t="s">
        <v>47</v>
      </c>
      <c r="F33" s="29">
        <v>64</v>
      </c>
      <c r="G33" s="30" t="s">
        <v>147</v>
      </c>
      <c r="H33" s="31" t="s">
        <v>145</v>
      </c>
    </row>
    <row r="34" spans="1:8" ht="43.2">
      <c r="A34" s="22" t="str">
        <f>IF(C34=検索!$B$2,ROW(),"")</f>
        <v/>
      </c>
      <c r="B34" s="22" t="str">
        <f>IF(D34=仮名検索!$B$2,ROW(),"")</f>
        <v/>
      </c>
      <c r="C34" s="28" t="s">
        <v>148</v>
      </c>
      <c r="D34" s="28" t="s">
        <v>149</v>
      </c>
      <c r="E34" s="28" t="s">
        <v>47</v>
      </c>
      <c r="F34" s="29">
        <v>65</v>
      </c>
      <c r="G34" s="34" t="s">
        <v>150</v>
      </c>
      <c r="H34" s="31" t="s">
        <v>145</v>
      </c>
    </row>
    <row r="35" spans="1:8" ht="28.8">
      <c r="A35" s="22" t="str">
        <f>IF(C35=検索!$B$2,ROW(),"")</f>
        <v/>
      </c>
      <c r="B35" s="22" t="str">
        <f>IF(D35=仮名検索!$B$2,ROW(),"")</f>
        <v/>
      </c>
      <c r="C35" s="27" t="s">
        <v>151</v>
      </c>
      <c r="D35" s="28" t="s">
        <v>152</v>
      </c>
      <c r="E35" s="28" t="s">
        <v>47</v>
      </c>
      <c r="F35" s="29">
        <v>60</v>
      </c>
      <c r="G35" s="34" t="s">
        <v>153</v>
      </c>
      <c r="H35" s="31" t="s">
        <v>154</v>
      </c>
    </row>
    <row r="36" spans="1:8" ht="27.6">
      <c r="A36" s="22" t="str">
        <f>IF(C36=検索!$B$2,ROW(),"")</f>
        <v/>
      </c>
      <c r="B36" s="22" t="str">
        <f>IF(D36=仮名検索!$B$2,ROW(),"")</f>
        <v/>
      </c>
      <c r="C36" s="32" t="s">
        <v>155</v>
      </c>
      <c r="D36" s="32" t="s">
        <v>156</v>
      </c>
      <c r="E36" s="28" t="s">
        <v>17</v>
      </c>
      <c r="F36" s="29" t="s">
        <v>107</v>
      </c>
      <c r="G36" s="30" t="s">
        <v>157</v>
      </c>
      <c r="H36" s="31" t="s">
        <v>158</v>
      </c>
    </row>
    <row r="37" spans="1:8" ht="41.4">
      <c r="A37" s="22" t="str">
        <f>IF(C37=検索!$B$2,ROW(),"")</f>
        <v/>
      </c>
      <c r="B37" s="22" t="str">
        <f>IF(D37=仮名検索!$B$2,ROW(),"")</f>
        <v/>
      </c>
      <c r="C37" s="32" t="s">
        <v>159</v>
      </c>
      <c r="D37" s="32" t="s">
        <v>160</v>
      </c>
      <c r="E37" s="28" t="s">
        <v>17</v>
      </c>
      <c r="F37" s="29" t="s">
        <v>161</v>
      </c>
      <c r="G37" s="30" t="s">
        <v>162</v>
      </c>
      <c r="H37" s="31" t="s">
        <v>163</v>
      </c>
    </row>
    <row r="38" spans="1:8" ht="27.6">
      <c r="A38" s="22" t="str">
        <f>IF(C38=検索!$B$2,ROW(),"")</f>
        <v/>
      </c>
      <c r="B38" s="22" t="str">
        <f>IF(D38=仮名検索!$B$2,ROW(),"")</f>
        <v/>
      </c>
      <c r="C38" s="28" t="s">
        <v>164</v>
      </c>
      <c r="D38" s="28" t="s">
        <v>165</v>
      </c>
      <c r="E38" s="28" t="s">
        <v>17</v>
      </c>
      <c r="F38" s="29" t="s">
        <v>166</v>
      </c>
      <c r="G38" s="30" t="s">
        <v>167</v>
      </c>
      <c r="H38" s="31" t="s">
        <v>168</v>
      </c>
    </row>
    <row r="39" spans="1:8" ht="41.4">
      <c r="A39" s="22" t="str">
        <f>IF(C39=検索!$B$2,ROW(),"")</f>
        <v/>
      </c>
      <c r="B39" s="22" t="str">
        <f>IF(D39=仮名検索!$B$2,ROW(),"")</f>
        <v/>
      </c>
      <c r="C39" s="32" t="s">
        <v>169</v>
      </c>
      <c r="D39" s="32" t="s">
        <v>169</v>
      </c>
      <c r="E39" s="28" t="s">
        <v>17</v>
      </c>
      <c r="F39" s="29" t="s">
        <v>170</v>
      </c>
      <c r="G39" s="30" t="s">
        <v>171</v>
      </c>
      <c r="H39" s="31" t="s">
        <v>163</v>
      </c>
    </row>
    <row r="40" spans="1:8" ht="41.4">
      <c r="A40" s="22" t="str">
        <f>IF(C40=検索!$B$2,ROW(),"")</f>
        <v/>
      </c>
      <c r="B40" s="22" t="str">
        <f>IF(D40=仮名検索!$B$2,ROW(),"")</f>
        <v/>
      </c>
      <c r="C40" s="28" t="s">
        <v>172</v>
      </c>
      <c r="D40" s="28" t="s">
        <v>173</v>
      </c>
      <c r="E40" s="28" t="s">
        <v>47</v>
      </c>
      <c r="F40" s="29">
        <v>107</v>
      </c>
      <c r="G40" s="30" t="s">
        <v>174</v>
      </c>
      <c r="H40" s="31" t="s">
        <v>175</v>
      </c>
    </row>
    <row r="41" spans="1:8" ht="43.2">
      <c r="A41" s="22" t="str">
        <f>IF(C41=検索!$B$2,ROW(),"")</f>
        <v/>
      </c>
      <c r="B41" s="22" t="str">
        <f>IF(D41=仮名検索!$B$2,ROW(),"")</f>
        <v/>
      </c>
      <c r="C41" s="27" t="s">
        <v>176</v>
      </c>
      <c r="D41" s="28" t="s">
        <v>177</v>
      </c>
      <c r="E41" s="28" t="s">
        <v>47</v>
      </c>
      <c r="F41" s="29">
        <v>111</v>
      </c>
      <c r="G41" s="34" t="s">
        <v>178</v>
      </c>
      <c r="H41" s="31" t="s">
        <v>179</v>
      </c>
    </row>
    <row r="42" spans="1:8" ht="43.2">
      <c r="A42" s="22" t="str">
        <f>IF(C42=検索!$B$2,ROW(),"")</f>
        <v/>
      </c>
      <c r="B42" s="22" t="str">
        <f>IF(D42=仮名検索!$B$2,ROW(),"")</f>
        <v/>
      </c>
      <c r="C42" s="27" t="s">
        <v>180</v>
      </c>
      <c r="D42" s="28" t="s">
        <v>181</v>
      </c>
      <c r="E42" s="28" t="s">
        <v>17</v>
      </c>
      <c r="F42" s="29" t="s">
        <v>60</v>
      </c>
      <c r="G42" s="34" t="s">
        <v>182</v>
      </c>
      <c r="H42" s="31" t="s">
        <v>82</v>
      </c>
    </row>
    <row r="43" spans="1:8" ht="41.4">
      <c r="A43" s="22" t="str">
        <f>IF(C43=検索!$B$2,ROW(),"")</f>
        <v/>
      </c>
      <c r="B43" s="22" t="str">
        <f>IF(D43=仮名検索!$B$2,ROW(),"")</f>
        <v/>
      </c>
      <c r="C43" s="33" t="s">
        <v>180</v>
      </c>
      <c r="D43" s="28" t="s">
        <v>181</v>
      </c>
      <c r="E43" s="32" t="s">
        <v>26</v>
      </c>
      <c r="F43" s="29" t="s">
        <v>183</v>
      </c>
      <c r="G43" s="30" t="s">
        <v>184</v>
      </c>
      <c r="H43" s="31" t="s">
        <v>185</v>
      </c>
    </row>
    <row r="44" spans="1:8" ht="28.8">
      <c r="A44" s="22" t="str">
        <f>IF(C44=検索!$B$2,ROW(),"")</f>
        <v/>
      </c>
      <c r="B44" s="22" t="str">
        <f>IF(D44=仮名検索!$B$2,ROW(),"")</f>
        <v/>
      </c>
      <c r="C44" s="27" t="s">
        <v>186</v>
      </c>
      <c r="D44" s="28" t="s">
        <v>187</v>
      </c>
      <c r="E44" s="28" t="s">
        <v>188</v>
      </c>
      <c r="F44" s="29" t="s">
        <v>189</v>
      </c>
      <c r="G44" s="34" t="s">
        <v>190</v>
      </c>
      <c r="H44" s="31" t="s">
        <v>191</v>
      </c>
    </row>
    <row r="45" spans="1:8" ht="27.6">
      <c r="A45" s="22" t="str">
        <f>IF(C45=検索!$B$2,ROW(),"")</f>
        <v/>
      </c>
      <c r="B45" s="22" t="str">
        <f>IF(D45=仮名検索!$B$2,ROW(),"")</f>
        <v/>
      </c>
      <c r="C45" s="27" t="s">
        <v>192</v>
      </c>
      <c r="D45" s="28" t="s">
        <v>193</v>
      </c>
      <c r="E45" s="32" t="s">
        <v>194</v>
      </c>
      <c r="F45" s="29" t="s">
        <v>195</v>
      </c>
      <c r="G45" s="30" t="s">
        <v>196</v>
      </c>
      <c r="H45" s="31" t="s">
        <v>197</v>
      </c>
    </row>
    <row r="46" spans="1:8" ht="14.4">
      <c r="A46" s="22" t="str">
        <f>IF(C46=検索!$B$2,ROW(),"")</f>
        <v/>
      </c>
      <c r="B46" s="22" t="str">
        <f>IF(D46=仮名検索!$B$2,ROW(),"")</f>
        <v/>
      </c>
      <c r="C46" s="27" t="s">
        <v>198</v>
      </c>
      <c r="D46" s="28" t="s">
        <v>199</v>
      </c>
      <c r="E46" s="28" t="s">
        <v>22</v>
      </c>
      <c r="F46" s="29" t="s">
        <v>117</v>
      </c>
      <c r="G46" s="34" t="s">
        <v>200</v>
      </c>
      <c r="H46" s="31" t="s">
        <v>201</v>
      </c>
    </row>
    <row r="47" spans="1:8" ht="28.8">
      <c r="A47" s="22" t="str">
        <f>IF(C47=検索!$B$2,ROW(),"")</f>
        <v/>
      </c>
      <c r="B47" s="22" t="str">
        <f>IF(D47=仮名検索!$B$2,ROW(),"")</f>
        <v/>
      </c>
      <c r="C47" s="27" t="s">
        <v>202</v>
      </c>
      <c r="D47" s="28" t="s">
        <v>203</v>
      </c>
      <c r="E47" s="28" t="s">
        <v>204</v>
      </c>
      <c r="F47" s="29">
        <v>38</v>
      </c>
      <c r="G47" s="34" t="s">
        <v>205</v>
      </c>
      <c r="H47" s="31" t="s">
        <v>206</v>
      </c>
    </row>
    <row r="48" spans="1:8" ht="14.4">
      <c r="A48" s="22" t="str">
        <f>IF(C48=検索!$B$2,ROW(),"")</f>
        <v/>
      </c>
      <c r="B48" s="22" t="str">
        <f>IF(D48=仮名検索!$B$2,ROW(),"")</f>
        <v/>
      </c>
      <c r="C48" s="28" t="s">
        <v>207</v>
      </c>
      <c r="D48" s="28" t="s">
        <v>208</v>
      </c>
      <c r="E48" s="28" t="s">
        <v>47</v>
      </c>
      <c r="F48" s="29">
        <v>89</v>
      </c>
      <c r="G48" s="34" t="s">
        <v>209</v>
      </c>
      <c r="H48" s="31" t="s">
        <v>210</v>
      </c>
    </row>
    <row r="49" spans="1:8" ht="41.4">
      <c r="A49" s="22" t="str">
        <f>IF(C49=検索!$B$2,ROW(),"")</f>
        <v/>
      </c>
      <c r="B49" s="22" t="str">
        <f>IF(D49=仮名検索!$B$2,ROW(),"")</f>
        <v/>
      </c>
      <c r="C49" s="32" t="s">
        <v>211</v>
      </c>
      <c r="D49" s="32" t="s">
        <v>212</v>
      </c>
      <c r="E49" s="32" t="s">
        <v>17</v>
      </c>
      <c r="F49" s="29" t="s">
        <v>213</v>
      </c>
      <c r="G49" s="30" t="s">
        <v>214</v>
      </c>
      <c r="H49" s="31" t="s">
        <v>215</v>
      </c>
    </row>
    <row r="50" spans="1:8" ht="27.6">
      <c r="A50" s="22" t="str">
        <f>IF(C50=検索!$B$2,ROW(),"")</f>
        <v/>
      </c>
      <c r="B50" s="22" t="str">
        <f>IF(D50=仮名検索!$B$2,ROW(),"")</f>
        <v/>
      </c>
      <c r="C50" s="28" t="s">
        <v>216</v>
      </c>
      <c r="D50" s="28" t="s">
        <v>217</v>
      </c>
      <c r="E50" s="28" t="s">
        <v>22</v>
      </c>
      <c r="F50" s="29" t="s">
        <v>218</v>
      </c>
      <c r="G50" s="30" t="s">
        <v>219</v>
      </c>
      <c r="H50" s="31" t="s">
        <v>220</v>
      </c>
    </row>
    <row r="51" spans="1:8" ht="57.6">
      <c r="A51" s="22" t="str">
        <f>IF(C51=検索!$B$2,ROW(),"")</f>
        <v/>
      </c>
      <c r="B51" s="22" t="str">
        <f>IF(D51=仮名検索!$B$2,ROW(),"")</f>
        <v/>
      </c>
      <c r="C51" s="27" t="s">
        <v>221</v>
      </c>
      <c r="D51" s="28" t="s">
        <v>222</v>
      </c>
      <c r="E51" s="28" t="s">
        <v>26</v>
      </c>
      <c r="F51" s="29" t="s">
        <v>166</v>
      </c>
      <c r="G51" s="34" t="s">
        <v>223</v>
      </c>
      <c r="H51" s="31" t="s">
        <v>224</v>
      </c>
    </row>
    <row r="52" spans="1:8" ht="28.8">
      <c r="A52" s="22" t="str">
        <f>IF(C52=検索!$B$2,ROW(),"")</f>
        <v/>
      </c>
      <c r="B52" s="22" t="str">
        <f>IF(D52=仮名検索!$B$2,ROW(),"")</f>
        <v/>
      </c>
      <c r="C52" s="27" t="s">
        <v>225</v>
      </c>
      <c r="D52" s="28" t="s">
        <v>226</v>
      </c>
      <c r="E52" s="28" t="s">
        <v>47</v>
      </c>
      <c r="F52" s="29">
        <v>111</v>
      </c>
      <c r="G52" s="34" t="s">
        <v>227</v>
      </c>
      <c r="H52" s="31" t="s">
        <v>179</v>
      </c>
    </row>
    <row r="53" spans="1:8" ht="27.6">
      <c r="A53" s="22" t="str">
        <f>IF(C53=検索!$B$2,ROW(),"")</f>
        <v/>
      </c>
      <c r="B53" s="22" t="str">
        <f>IF(D53=仮名検索!$B$2,ROW(),"")</f>
        <v/>
      </c>
      <c r="C53" s="33" t="s">
        <v>228</v>
      </c>
      <c r="D53" s="32" t="s">
        <v>229</v>
      </c>
      <c r="E53" s="28" t="s">
        <v>26</v>
      </c>
      <c r="F53" s="29" t="s">
        <v>230</v>
      </c>
      <c r="G53" s="30" t="s">
        <v>231</v>
      </c>
      <c r="H53" s="31" t="s">
        <v>232</v>
      </c>
    </row>
    <row r="54" spans="1:8" ht="82.8">
      <c r="A54" s="22" t="str">
        <f>IF(C54=検索!$B$2,ROW(),"")</f>
        <v/>
      </c>
      <c r="B54" s="22" t="str">
        <f>IF(D54=仮名検索!$B$2,ROW(),"")</f>
        <v/>
      </c>
      <c r="C54" s="33" t="s">
        <v>228</v>
      </c>
      <c r="D54" s="32" t="s">
        <v>229</v>
      </c>
      <c r="E54" s="32" t="s">
        <v>47</v>
      </c>
      <c r="F54" s="29">
        <v>196</v>
      </c>
      <c r="G54" s="30" t="s">
        <v>233</v>
      </c>
      <c r="H54" s="31" t="s">
        <v>234</v>
      </c>
    </row>
    <row r="55" spans="1:8" ht="27.6">
      <c r="A55" s="22" t="str">
        <f>IF(C55=検索!$B$2,ROW(),"")</f>
        <v/>
      </c>
      <c r="B55" s="22" t="str">
        <f>IF(D55=仮名検索!$B$2,ROW(),"")</f>
        <v/>
      </c>
      <c r="C55" s="28" t="s">
        <v>235</v>
      </c>
      <c r="D55" s="28" t="s">
        <v>236</v>
      </c>
      <c r="E55" s="28" t="s">
        <v>22</v>
      </c>
      <c r="F55" s="29" t="s">
        <v>218</v>
      </c>
      <c r="G55" s="30" t="s">
        <v>237</v>
      </c>
      <c r="H55" s="31" t="s">
        <v>220</v>
      </c>
    </row>
    <row r="56" spans="1:8" ht="57.6">
      <c r="A56" s="22" t="str">
        <f>IF(C56=検索!$B$2,ROW(),"")</f>
        <v/>
      </c>
      <c r="B56" s="22" t="str">
        <f>IF(D56=仮名検索!$B$2,ROW(),"")</f>
        <v/>
      </c>
      <c r="C56" s="27" t="s">
        <v>238</v>
      </c>
      <c r="D56" s="28" t="s">
        <v>239</v>
      </c>
      <c r="E56" s="28" t="s">
        <v>17</v>
      </c>
      <c r="F56" s="29" t="s">
        <v>56</v>
      </c>
      <c r="G56" s="34" t="s">
        <v>240</v>
      </c>
      <c r="H56" s="31" t="s">
        <v>46</v>
      </c>
    </row>
    <row r="57" spans="1:8" ht="69">
      <c r="A57" s="22" t="str">
        <f>IF(C57=検索!$B$2,ROW(),"")</f>
        <v/>
      </c>
      <c r="B57" s="22" t="str">
        <f>IF(D57=仮名検索!$B$2,ROW(),"")</f>
        <v/>
      </c>
      <c r="C57" s="40" t="s">
        <v>241</v>
      </c>
      <c r="D57" s="28" t="s">
        <v>242</v>
      </c>
      <c r="E57" s="28" t="s">
        <v>26</v>
      </c>
      <c r="F57" s="29" t="s">
        <v>213</v>
      </c>
      <c r="G57" s="30" t="s">
        <v>243</v>
      </c>
      <c r="H57" s="31" t="s">
        <v>244</v>
      </c>
    </row>
    <row r="58" spans="1:8" ht="28.8">
      <c r="A58" s="22" t="str">
        <f>IF(C58=検索!$B$2,ROW(),"")</f>
        <v/>
      </c>
      <c r="B58" s="22" t="str">
        <f>IF(D58=仮名検索!$B$2,ROW(),"")</f>
        <v/>
      </c>
      <c r="C58" s="28" t="s">
        <v>245</v>
      </c>
      <c r="D58" s="28" t="s">
        <v>246</v>
      </c>
      <c r="E58" s="28" t="s">
        <v>47</v>
      </c>
      <c r="F58" s="29">
        <v>193</v>
      </c>
      <c r="G58" s="34" t="s">
        <v>247</v>
      </c>
      <c r="H58" s="31" t="s">
        <v>248</v>
      </c>
    </row>
    <row r="59" spans="1:8" ht="28.8">
      <c r="A59" s="22" t="str">
        <f>IF(C59=検索!$B$2,ROW(),"")</f>
        <v/>
      </c>
      <c r="B59" s="22" t="str">
        <f>IF(D59=仮名検索!$B$2,ROW(),"")</f>
        <v/>
      </c>
      <c r="C59" s="27" t="s">
        <v>249</v>
      </c>
      <c r="D59" s="28" t="s">
        <v>250</v>
      </c>
      <c r="E59" s="28" t="s">
        <v>47</v>
      </c>
      <c r="F59" s="29">
        <v>60</v>
      </c>
      <c r="G59" s="34" t="s">
        <v>251</v>
      </c>
      <c r="H59" s="31" t="s">
        <v>154</v>
      </c>
    </row>
    <row r="60" spans="1:8" ht="27.6">
      <c r="A60" s="22" t="str">
        <f>IF(C60=検索!$B$2,ROW(),"")</f>
        <v/>
      </c>
      <c r="B60" s="22" t="str">
        <f>IF(D60=仮名検索!$B$2,ROW(),"")</f>
        <v/>
      </c>
      <c r="C60" s="36" t="s">
        <v>249</v>
      </c>
      <c r="D60" s="28" t="s">
        <v>250</v>
      </c>
      <c r="E60" s="32" t="s">
        <v>204</v>
      </c>
      <c r="F60" s="29">
        <v>65</v>
      </c>
      <c r="G60" s="30" t="s">
        <v>252</v>
      </c>
      <c r="H60" s="31" t="s">
        <v>253</v>
      </c>
    </row>
    <row r="61" spans="1:8" ht="14.4">
      <c r="A61" s="22" t="str">
        <f>IF(C61=検索!$B$2,ROW(),"")</f>
        <v/>
      </c>
      <c r="B61" s="22" t="str">
        <f>IF(D61=仮名検索!$B$2,ROW(),"")</f>
        <v/>
      </c>
      <c r="C61" s="27" t="s">
        <v>254</v>
      </c>
      <c r="D61" s="28" t="s">
        <v>255</v>
      </c>
      <c r="E61" s="28" t="s">
        <v>47</v>
      </c>
      <c r="F61" s="29">
        <v>26</v>
      </c>
      <c r="G61" s="34" t="s">
        <v>256</v>
      </c>
      <c r="H61" s="31" t="s">
        <v>257</v>
      </c>
    </row>
    <row r="62" spans="1:8" ht="28.8">
      <c r="A62" s="22" t="str">
        <f>IF(C62=検索!$B$2,ROW(),"")</f>
        <v/>
      </c>
      <c r="B62" s="22" t="str">
        <f>IF(D62=仮名検索!$B$2,ROW(),"")</f>
        <v/>
      </c>
      <c r="C62" s="27" t="s">
        <v>258</v>
      </c>
      <c r="D62" s="28" t="s">
        <v>259</v>
      </c>
      <c r="E62" s="28" t="s">
        <v>47</v>
      </c>
      <c r="F62" s="29">
        <v>36</v>
      </c>
      <c r="G62" s="34" t="s">
        <v>260</v>
      </c>
      <c r="H62" s="31" t="s">
        <v>257</v>
      </c>
    </row>
    <row r="63" spans="1:8" ht="28.8">
      <c r="A63" s="22" t="str">
        <f>IF(C63=検索!$B$2,ROW(),"")</f>
        <v/>
      </c>
      <c r="B63" s="22" t="str">
        <f>IF(D63=仮名検索!$B$2,ROW(),"")</f>
        <v/>
      </c>
      <c r="C63" s="27" t="s">
        <v>261</v>
      </c>
      <c r="D63" s="28" t="s">
        <v>262</v>
      </c>
      <c r="E63" s="28" t="s">
        <v>204</v>
      </c>
      <c r="F63" s="29">
        <v>108</v>
      </c>
      <c r="G63" s="34" t="s">
        <v>263</v>
      </c>
      <c r="H63" s="31" t="s">
        <v>264</v>
      </c>
    </row>
    <row r="64" spans="1:8" ht="14.4">
      <c r="A64" s="22" t="str">
        <f>IF(C64=検索!$B$2,ROW(),"")</f>
        <v/>
      </c>
      <c r="B64" s="22" t="str">
        <f>IF(D64=仮名検索!$B$2,ROW(),"")</f>
        <v/>
      </c>
      <c r="C64" s="32" t="s">
        <v>265</v>
      </c>
      <c r="D64" s="32" t="s">
        <v>265</v>
      </c>
      <c r="E64" s="32" t="s">
        <v>22</v>
      </c>
      <c r="F64" s="29" t="s">
        <v>266</v>
      </c>
      <c r="G64" s="41" t="s">
        <v>267</v>
      </c>
      <c r="H64" s="31" t="s">
        <v>268</v>
      </c>
    </row>
    <row r="65" spans="1:8" ht="57.6">
      <c r="A65" s="22" t="str">
        <f>IF(C65=検索!$B$2,ROW(),"")</f>
        <v/>
      </c>
      <c r="B65" s="22" t="str">
        <f>IF(D65=仮名検索!$B$2,ROW(),"")</f>
        <v/>
      </c>
      <c r="C65" s="28" t="s">
        <v>269</v>
      </c>
      <c r="D65" s="32" t="s">
        <v>265</v>
      </c>
      <c r="E65" s="28" t="s">
        <v>17</v>
      </c>
      <c r="F65" s="29" t="s">
        <v>80</v>
      </c>
      <c r="G65" s="34" t="s">
        <v>270</v>
      </c>
      <c r="H65" s="31" t="s">
        <v>82</v>
      </c>
    </row>
    <row r="66" spans="1:8" ht="14.4">
      <c r="A66" s="22" t="str">
        <f>IF(C66=検索!$B$2,ROW(),"")</f>
        <v/>
      </c>
      <c r="B66" s="22" t="str">
        <f>IF(D66=仮名検索!$B$2,ROW(),"")</f>
        <v/>
      </c>
      <c r="C66" s="28" t="s">
        <v>271</v>
      </c>
      <c r="D66" s="28" t="s">
        <v>272</v>
      </c>
      <c r="E66" s="28" t="s">
        <v>47</v>
      </c>
      <c r="F66" s="29">
        <v>224</v>
      </c>
      <c r="G66" s="34" t="s">
        <v>273</v>
      </c>
      <c r="H66" s="31" t="s">
        <v>274</v>
      </c>
    </row>
    <row r="67" spans="1:8" ht="14.4">
      <c r="A67" s="22" t="str">
        <f>IF(C67=検索!$B$2,ROW(),"")</f>
        <v/>
      </c>
      <c r="B67" s="22" t="str">
        <f>IF(D67=仮名検索!$B$2,ROW(),"")</f>
        <v/>
      </c>
      <c r="C67" s="28" t="s">
        <v>271</v>
      </c>
      <c r="D67" s="28" t="s">
        <v>272</v>
      </c>
      <c r="E67" s="32" t="s">
        <v>204</v>
      </c>
      <c r="F67" s="29">
        <v>220</v>
      </c>
      <c r="G67" s="34" t="s">
        <v>273</v>
      </c>
      <c r="H67" s="31" t="s">
        <v>275</v>
      </c>
    </row>
    <row r="68" spans="1:8" ht="14.4">
      <c r="A68" s="22" t="str">
        <f>IF(C68=検索!$B$2,ROW(),"")</f>
        <v/>
      </c>
      <c r="B68" s="22" t="str">
        <f>IF(D68=仮名検索!$B$2,ROW(),"")</f>
        <v/>
      </c>
      <c r="C68" s="42" t="s">
        <v>276</v>
      </c>
      <c r="D68" s="32" t="s">
        <v>277</v>
      </c>
      <c r="E68" s="32" t="s">
        <v>22</v>
      </c>
      <c r="F68" s="29" t="s">
        <v>266</v>
      </c>
      <c r="G68" s="41" t="s">
        <v>267</v>
      </c>
      <c r="H68" s="31" t="s">
        <v>268</v>
      </c>
    </row>
    <row r="69" spans="1:8" ht="28.8">
      <c r="A69" s="22" t="str">
        <f>IF(C69=検索!$B$2,ROW(),"")</f>
        <v/>
      </c>
      <c r="B69" s="22" t="str">
        <f>IF(D69=仮名検索!$B$2,ROW(),"")</f>
        <v/>
      </c>
      <c r="C69" s="27" t="s">
        <v>278</v>
      </c>
      <c r="D69" s="28" t="s">
        <v>279</v>
      </c>
      <c r="E69" s="28" t="s">
        <v>26</v>
      </c>
      <c r="F69" s="29" t="s">
        <v>280</v>
      </c>
      <c r="G69" s="34" t="s">
        <v>281</v>
      </c>
      <c r="H69" s="31" t="s">
        <v>282</v>
      </c>
    </row>
    <row r="70" spans="1:8" ht="27.6">
      <c r="A70" s="22" t="str">
        <f>IF(C70=検索!$B$2,ROW(),"")</f>
        <v/>
      </c>
      <c r="B70" s="22" t="str">
        <f>IF(D70=仮名検索!$B$2,ROW(),"")</f>
        <v/>
      </c>
      <c r="C70" s="33" t="s">
        <v>283</v>
      </c>
      <c r="D70" s="32" t="s">
        <v>284</v>
      </c>
      <c r="E70" s="32" t="s">
        <v>26</v>
      </c>
      <c r="F70" s="29" t="s">
        <v>285</v>
      </c>
      <c r="G70" s="30" t="s">
        <v>286</v>
      </c>
      <c r="H70" s="31" t="s">
        <v>72</v>
      </c>
    </row>
    <row r="71" spans="1:8" ht="28.8">
      <c r="A71" s="22" t="str">
        <f>IF(C71=検索!$B$2,ROW(),"")</f>
        <v/>
      </c>
      <c r="B71" s="22" t="str">
        <f>IF(D71=仮名検索!$B$2,ROW(),"")</f>
        <v/>
      </c>
      <c r="C71" s="28" t="s">
        <v>287</v>
      </c>
      <c r="D71" s="28" t="s">
        <v>288</v>
      </c>
      <c r="E71" s="28" t="s">
        <v>47</v>
      </c>
      <c r="F71" s="29">
        <v>64</v>
      </c>
      <c r="G71" s="34" t="s">
        <v>289</v>
      </c>
      <c r="H71" s="31" t="s">
        <v>145</v>
      </c>
    </row>
    <row r="72" spans="1:8" ht="28.8">
      <c r="A72" s="22" t="str">
        <f>IF(C72=検索!$B$2,ROW(),"")</f>
        <v/>
      </c>
      <c r="B72" s="22" t="str">
        <f>IF(D72=仮名検索!$B$2,ROW(),"")</f>
        <v/>
      </c>
      <c r="C72" s="27" t="s">
        <v>290</v>
      </c>
      <c r="D72" s="28" t="s">
        <v>291</v>
      </c>
      <c r="E72" s="28" t="s">
        <v>26</v>
      </c>
      <c r="F72" s="29" t="s">
        <v>292</v>
      </c>
      <c r="G72" s="34" t="s">
        <v>293</v>
      </c>
      <c r="H72" s="31" t="s">
        <v>294</v>
      </c>
    </row>
    <row r="73" spans="1:8" ht="28.8">
      <c r="A73" s="22" t="str">
        <f>IF(C73=検索!$B$2,ROW(),"")</f>
        <v/>
      </c>
      <c r="B73" s="22" t="str">
        <f>IF(D73=仮名検索!$B$2,ROW(),"")</f>
        <v/>
      </c>
      <c r="C73" s="27" t="s">
        <v>295</v>
      </c>
      <c r="D73" s="32" t="s">
        <v>295</v>
      </c>
      <c r="E73" s="28" t="s">
        <v>188</v>
      </c>
      <c r="F73" s="29" t="s">
        <v>296</v>
      </c>
      <c r="G73" s="34" t="s">
        <v>297</v>
      </c>
      <c r="H73" s="31" t="s">
        <v>298</v>
      </c>
    </row>
    <row r="74" spans="1:8" ht="14.4">
      <c r="A74" s="22" t="str">
        <f>IF(C74=検索!$B$2,ROW(),"")</f>
        <v/>
      </c>
      <c r="B74" s="22" t="str">
        <f>IF(D74=仮名検索!$B$2,ROW(),"")</f>
        <v/>
      </c>
      <c r="C74" s="33" t="s">
        <v>295</v>
      </c>
      <c r="D74" s="32" t="s">
        <v>295</v>
      </c>
      <c r="E74" s="28" t="s">
        <v>188</v>
      </c>
      <c r="F74" s="29" t="s">
        <v>299</v>
      </c>
      <c r="G74" s="34" t="s">
        <v>61</v>
      </c>
      <c r="H74" s="31" t="s">
        <v>300</v>
      </c>
    </row>
    <row r="75" spans="1:8" ht="28.8">
      <c r="A75" s="22" t="str">
        <f>IF(C75=検索!$B$2,ROW(),"")</f>
        <v/>
      </c>
      <c r="B75" s="22" t="str">
        <f>IF(D75=仮名検索!$B$2,ROW(),"")</f>
        <v/>
      </c>
      <c r="C75" s="28" t="s">
        <v>301</v>
      </c>
      <c r="D75" s="28" t="s">
        <v>302</v>
      </c>
      <c r="E75" s="28" t="s">
        <v>17</v>
      </c>
      <c r="F75" s="29" t="s">
        <v>84</v>
      </c>
      <c r="G75" s="34" t="s">
        <v>303</v>
      </c>
      <c r="H75" s="31" t="s">
        <v>41</v>
      </c>
    </row>
    <row r="76" spans="1:8" ht="14.4">
      <c r="A76" s="22" t="str">
        <f>IF(C76=検索!$B$2,ROW(),"")</f>
        <v/>
      </c>
      <c r="B76" s="22" t="str">
        <f>IF(D76=仮名検索!$B$2,ROW(),"")</f>
        <v/>
      </c>
      <c r="C76" s="28" t="s">
        <v>304</v>
      </c>
      <c r="D76" s="28" t="s">
        <v>304</v>
      </c>
      <c r="E76" s="28" t="s">
        <v>17</v>
      </c>
      <c r="F76" s="29" t="s">
        <v>104</v>
      </c>
      <c r="G76" s="34" t="s">
        <v>61</v>
      </c>
      <c r="H76" s="31" t="s">
        <v>20</v>
      </c>
    </row>
    <row r="77" spans="1:8" ht="14.4">
      <c r="A77" s="22" t="str">
        <f>IF(C77=検索!$B$2,ROW(),"")</f>
        <v/>
      </c>
      <c r="B77" s="22" t="str">
        <f>IF(D77=仮名検索!$B$2,ROW(),"")</f>
        <v/>
      </c>
      <c r="C77" s="28" t="s">
        <v>305</v>
      </c>
      <c r="D77" s="28" t="s">
        <v>306</v>
      </c>
      <c r="E77" s="28" t="s">
        <v>26</v>
      </c>
      <c r="F77" s="29" t="s">
        <v>307</v>
      </c>
      <c r="G77" s="34" t="s">
        <v>273</v>
      </c>
      <c r="H77" s="31" t="s">
        <v>308</v>
      </c>
    </row>
    <row r="78" spans="1:8" ht="28.8">
      <c r="A78" s="22" t="str">
        <f>IF(C78=検索!$B$2,ROW(),"")</f>
        <v/>
      </c>
      <c r="B78" s="22" t="str">
        <f>IF(D78=仮名検索!$B$2,ROW(),"")</f>
        <v/>
      </c>
      <c r="C78" s="28" t="s">
        <v>309</v>
      </c>
      <c r="D78" s="28" t="s">
        <v>310</v>
      </c>
      <c r="E78" s="28" t="s">
        <v>17</v>
      </c>
      <c r="F78" s="29" t="s">
        <v>292</v>
      </c>
      <c r="G78" s="34" t="s">
        <v>311</v>
      </c>
      <c r="H78" s="31" t="s">
        <v>312</v>
      </c>
    </row>
    <row r="79" spans="1:8" ht="14.4">
      <c r="A79" s="22" t="str">
        <f>IF(C79=検索!$B$2,ROW(),"")</f>
        <v/>
      </c>
      <c r="B79" s="22" t="str">
        <f>IF(D79=仮名検索!$B$2,ROW(),"")</f>
        <v/>
      </c>
      <c r="C79" s="28" t="s">
        <v>313</v>
      </c>
      <c r="D79" s="28" t="s">
        <v>314</v>
      </c>
      <c r="E79" s="28" t="s">
        <v>17</v>
      </c>
      <c r="F79" s="29" t="s">
        <v>84</v>
      </c>
      <c r="G79" s="34" t="s">
        <v>315</v>
      </c>
      <c r="H79" s="31" t="s">
        <v>41</v>
      </c>
    </row>
    <row r="80" spans="1:8" ht="55.2">
      <c r="A80" s="22" t="str">
        <f>IF(C80=検索!$B$2,ROW(),"")</f>
        <v/>
      </c>
      <c r="B80" s="22" t="str">
        <f>IF(D80=仮名検索!$B$2,ROW(),"")</f>
        <v/>
      </c>
      <c r="C80" s="28" t="s">
        <v>316</v>
      </c>
      <c r="D80" s="28" t="s">
        <v>317</v>
      </c>
      <c r="E80" s="32" t="s">
        <v>47</v>
      </c>
      <c r="F80" s="29">
        <v>40</v>
      </c>
      <c r="G80" s="30" t="s">
        <v>318</v>
      </c>
      <c r="H80" s="31" t="s">
        <v>319</v>
      </c>
    </row>
    <row r="81" spans="1:8" ht="14.4">
      <c r="A81" s="22" t="str">
        <f>IF(C81=検索!$B$2,ROW(),"")</f>
        <v/>
      </c>
      <c r="B81" s="22" t="str">
        <f>IF(D81=仮名検索!$B$2,ROW(),"")</f>
        <v/>
      </c>
      <c r="C81" s="28" t="s">
        <v>316</v>
      </c>
      <c r="D81" s="28" t="s">
        <v>317</v>
      </c>
      <c r="E81" s="28" t="s">
        <v>204</v>
      </c>
      <c r="F81" s="29">
        <v>77</v>
      </c>
      <c r="G81" s="30" t="s">
        <v>273</v>
      </c>
      <c r="H81" s="31" t="s">
        <v>320</v>
      </c>
    </row>
    <row r="82" spans="1:8" ht="41.4">
      <c r="A82" s="22" t="str">
        <f>IF(C82=検索!$B$2,ROW(),"")</f>
        <v/>
      </c>
      <c r="B82" s="22" t="str">
        <f>IF(D82=仮名検索!$B$2,ROW(),"")</f>
        <v/>
      </c>
      <c r="C82" s="32" t="s">
        <v>321</v>
      </c>
      <c r="D82" s="32" t="s">
        <v>322</v>
      </c>
      <c r="E82" s="32" t="s">
        <v>47</v>
      </c>
      <c r="F82" s="29">
        <v>40</v>
      </c>
      <c r="G82" s="30" t="s">
        <v>323</v>
      </c>
      <c r="H82" s="31" t="s">
        <v>319</v>
      </c>
    </row>
    <row r="83" spans="1:8" ht="43.2">
      <c r="A83" s="22" t="str">
        <f>IF(C83=検索!$B$2,ROW(),"")</f>
        <v/>
      </c>
      <c r="B83" s="22" t="str">
        <f>IF(D83=仮名検索!$B$2,ROW(),"")</f>
        <v/>
      </c>
      <c r="C83" s="28" t="s">
        <v>324</v>
      </c>
      <c r="D83" s="28" t="s">
        <v>324</v>
      </c>
      <c r="E83" s="28" t="s">
        <v>17</v>
      </c>
      <c r="F83" s="29" t="s">
        <v>325</v>
      </c>
      <c r="G83" s="34" t="s">
        <v>326</v>
      </c>
      <c r="H83" s="31" t="s">
        <v>20</v>
      </c>
    </row>
    <row r="84" spans="1:8" ht="28.8">
      <c r="A84" s="22" t="str">
        <f>IF(C84=検索!$B$2,ROW(),"")</f>
        <v/>
      </c>
      <c r="B84" s="22" t="str">
        <f>IF(D84=仮名検索!$B$2,ROW(),"")</f>
        <v/>
      </c>
      <c r="C84" s="28" t="s">
        <v>327</v>
      </c>
      <c r="D84" s="28" t="s">
        <v>328</v>
      </c>
      <c r="E84" s="28" t="s">
        <v>26</v>
      </c>
      <c r="F84" s="29" t="s">
        <v>139</v>
      </c>
      <c r="G84" s="34" t="s">
        <v>329</v>
      </c>
      <c r="H84" s="31" t="s">
        <v>330</v>
      </c>
    </row>
    <row r="85" spans="1:8" ht="43.2">
      <c r="A85" s="22" t="str">
        <f>IF(C85=検索!$B$2,ROW(),"")</f>
        <v/>
      </c>
      <c r="B85" s="22" t="str">
        <f>IF(D85=仮名検索!$B$2,ROW(),"")</f>
        <v/>
      </c>
      <c r="C85" s="28" t="s">
        <v>331</v>
      </c>
      <c r="D85" s="28" t="s">
        <v>331</v>
      </c>
      <c r="E85" s="28" t="s">
        <v>17</v>
      </c>
      <c r="F85" s="29" t="s">
        <v>107</v>
      </c>
      <c r="G85" s="34" t="s">
        <v>332</v>
      </c>
      <c r="H85" s="31" t="s">
        <v>158</v>
      </c>
    </row>
    <row r="86" spans="1:8" ht="57.6">
      <c r="A86" s="22" t="str">
        <f>IF(C86=検索!$B$2,ROW(),"")</f>
        <v/>
      </c>
      <c r="B86" s="22" t="str">
        <f>IF(D86=仮名検索!$B$2,ROW(),"")</f>
        <v/>
      </c>
      <c r="C86" s="28" t="s">
        <v>333</v>
      </c>
      <c r="D86" s="28" t="s">
        <v>334</v>
      </c>
      <c r="E86" s="28" t="s">
        <v>47</v>
      </c>
      <c r="F86" s="29">
        <v>64</v>
      </c>
      <c r="G86" s="34" t="s">
        <v>335</v>
      </c>
      <c r="H86" s="31" t="s">
        <v>145</v>
      </c>
    </row>
    <row r="87" spans="1:8" ht="14.4">
      <c r="A87" s="22" t="str">
        <f>IF(C87=検索!$B$2,ROW(),"")</f>
        <v/>
      </c>
      <c r="B87" s="22" t="str">
        <f>IF(D87=仮名検索!$B$2,ROW(),"")</f>
        <v/>
      </c>
      <c r="C87" s="28" t="s">
        <v>336</v>
      </c>
      <c r="D87" s="28" t="s">
        <v>337</v>
      </c>
      <c r="E87" s="28" t="s">
        <v>47</v>
      </c>
      <c r="F87" s="29">
        <v>181</v>
      </c>
      <c r="G87" s="34" t="s">
        <v>338</v>
      </c>
      <c r="H87" s="31" t="s">
        <v>339</v>
      </c>
    </row>
    <row r="88" spans="1:8" ht="43.2">
      <c r="A88" s="22" t="str">
        <f>IF(C88=検索!$B$2,ROW(),"")</f>
        <v/>
      </c>
      <c r="B88" s="22" t="str">
        <f>IF(D88=仮名検索!$B$2,ROW(),"")</f>
        <v/>
      </c>
      <c r="C88" s="27" t="s">
        <v>340</v>
      </c>
      <c r="D88" s="28" t="s">
        <v>341</v>
      </c>
      <c r="E88" s="28" t="s">
        <v>17</v>
      </c>
      <c r="F88" s="29" t="s">
        <v>292</v>
      </c>
      <c r="G88" s="34" t="s">
        <v>342</v>
      </c>
      <c r="H88" s="43" t="s">
        <v>312</v>
      </c>
    </row>
    <row r="89" spans="1:8" ht="14.4">
      <c r="A89" s="22" t="str">
        <f>IF(C89=検索!$B$2,ROW(),"")</f>
        <v/>
      </c>
      <c r="B89" s="22" t="str">
        <f>IF(D89=仮名検索!$B$2,ROW(),"")</f>
        <v/>
      </c>
      <c r="C89" s="27" t="s">
        <v>343</v>
      </c>
      <c r="D89" s="32" t="s">
        <v>343</v>
      </c>
      <c r="E89" s="28" t="s">
        <v>22</v>
      </c>
      <c r="F89" s="29" t="s">
        <v>344</v>
      </c>
      <c r="G89" s="34" t="s">
        <v>345</v>
      </c>
      <c r="H89" s="31" t="s">
        <v>346</v>
      </c>
    </row>
    <row r="90" spans="1:8" ht="41.4">
      <c r="A90" s="22" t="str">
        <f>IF(C90=検索!$B$2,ROW(),"")</f>
        <v/>
      </c>
      <c r="B90" s="22" t="str">
        <f>IF(D90=仮名検索!$B$2,ROW(),"")</f>
        <v/>
      </c>
      <c r="C90" s="44" t="s">
        <v>347</v>
      </c>
      <c r="D90" s="32" t="s">
        <v>347</v>
      </c>
      <c r="E90" s="32" t="s">
        <v>188</v>
      </c>
      <c r="F90" s="29" t="s">
        <v>299</v>
      </c>
      <c r="G90" s="30" t="s">
        <v>348</v>
      </c>
      <c r="H90" s="31" t="s">
        <v>300</v>
      </c>
    </row>
    <row r="91" spans="1:8" ht="27.6">
      <c r="A91" s="22" t="str">
        <f>IF(C91=検索!$B$2,ROW(),"")</f>
        <v/>
      </c>
      <c r="B91" s="22" t="str">
        <f>IF(D91=仮名検索!$B$2,ROW(),"")</f>
        <v/>
      </c>
      <c r="C91" s="33" t="s">
        <v>349</v>
      </c>
      <c r="D91" s="32" t="s">
        <v>347</v>
      </c>
      <c r="E91" s="32" t="s">
        <v>22</v>
      </c>
      <c r="F91" s="29" t="s">
        <v>350</v>
      </c>
      <c r="G91" s="30" t="s">
        <v>351</v>
      </c>
      <c r="H91" s="35" t="s">
        <v>352</v>
      </c>
    </row>
    <row r="92" spans="1:8" ht="27.6">
      <c r="A92" s="22" t="str">
        <f>IF(C92=検索!$B$2,ROW(),"")</f>
        <v/>
      </c>
      <c r="B92" s="22" t="str">
        <f>IF(D92=仮名検索!$B$2,ROW(),"")</f>
        <v/>
      </c>
      <c r="C92" s="33" t="s">
        <v>349</v>
      </c>
      <c r="D92" s="32" t="s">
        <v>347</v>
      </c>
      <c r="E92" s="32" t="s">
        <v>22</v>
      </c>
      <c r="F92" s="29" t="s">
        <v>353</v>
      </c>
      <c r="G92" s="30" t="s">
        <v>354</v>
      </c>
      <c r="H92" s="35" t="s">
        <v>268</v>
      </c>
    </row>
    <row r="93" spans="1:8" ht="41.4">
      <c r="A93" s="22" t="str">
        <f>IF(C93=検索!$B$2,ROW(),"")</f>
        <v/>
      </c>
      <c r="B93" s="22" t="str">
        <f>IF(D93=仮名検索!$B$2,ROW(),"")</f>
        <v/>
      </c>
      <c r="C93" s="33" t="s">
        <v>349</v>
      </c>
      <c r="D93" s="32" t="s">
        <v>347</v>
      </c>
      <c r="E93" s="32" t="s">
        <v>17</v>
      </c>
      <c r="F93" s="29" t="s">
        <v>183</v>
      </c>
      <c r="G93" s="30" t="s">
        <v>355</v>
      </c>
      <c r="H93" s="31" t="s">
        <v>356</v>
      </c>
    </row>
    <row r="94" spans="1:8" ht="41.4">
      <c r="A94" s="22" t="str">
        <f>IF(C94=検索!$B$2,ROW(),"")</f>
        <v/>
      </c>
      <c r="B94" s="22" t="str">
        <f>IF(D94=仮名検索!$B$2,ROW(),"")</f>
        <v/>
      </c>
      <c r="C94" s="33" t="s">
        <v>357</v>
      </c>
      <c r="D94" s="32" t="s">
        <v>347</v>
      </c>
      <c r="E94" s="32" t="s">
        <v>26</v>
      </c>
      <c r="F94" s="29" t="s">
        <v>358</v>
      </c>
      <c r="G94" s="30" t="s">
        <v>359</v>
      </c>
      <c r="H94" s="31" t="s">
        <v>185</v>
      </c>
    </row>
    <row r="95" spans="1:8" ht="41.4">
      <c r="A95" s="22" t="str">
        <f>IF(C95=検索!$B$2,ROW(),"")</f>
        <v/>
      </c>
      <c r="B95" s="22" t="str">
        <f>IF(D95=仮名検索!$B$2,ROW(),"")</f>
        <v/>
      </c>
      <c r="C95" s="33" t="s">
        <v>357</v>
      </c>
      <c r="D95" s="32" t="s">
        <v>347</v>
      </c>
      <c r="E95" s="32" t="s">
        <v>47</v>
      </c>
      <c r="F95" s="29" t="s">
        <v>107</v>
      </c>
      <c r="G95" s="30" t="s">
        <v>360</v>
      </c>
      <c r="H95" s="31" t="s">
        <v>319</v>
      </c>
    </row>
    <row r="96" spans="1:8" ht="55.2">
      <c r="A96" s="22" t="str">
        <f>IF(C96=検索!$B$2,ROW(),"")</f>
        <v/>
      </c>
      <c r="B96" s="22" t="str">
        <f>IF(D96=仮名検索!$B$2,ROW(),"")</f>
        <v/>
      </c>
      <c r="C96" s="33" t="s">
        <v>357</v>
      </c>
      <c r="D96" s="32" t="s">
        <v>347</v>
      </c>
      <c r="E96" s="32" t="s">
        <v>204</v>
      </c>
      <c r="F96" s="29" t="s">
        <v>88</v>
      </c>
      <c r="G96" s="30" t="s">
        <v>361</v>
      </c>
      <c r="H96" s="31" t="s">
        <v>362</v>
      </c>
    </row>
    <row r="97" spans="1:8" ht="27.6">
      <c r="A97" s="22" t="str">
        <f>IF(C97=検索!$B$2,ROW(),"")</f>
        <v/>
      </c>
      <c r="B97" s="22" t="str">
        <f>IF(D97=仮名検索!$B$2,ROW(),"")</f>
        <v/>
      </c>
      <c r="C97" s="33" t="s">
        <v>363</v>
      </c>
      <c r="D97" s="32" t="s">
        <v>364</v>
      </c>
      <c r="E97" s="32" t="s">
        <v>26</v>
      </c>
      <c r="F97" s="29" t="s">
        <v>107</v>
      </c>
      <c r="G97" s="30" t="s">
        <v>365</v>
      </c>
      <c r="H97" s="31" t="s">
        <v>72</v>
      </c>
    </row>
    <row r="98" spans="1:8" ht="28.8">
      <c r="A98" s="22" t="str">
        <f>IF(C98=検索!$B$2,ROW(),"")</f>
        <v/>
      </c>
      <c r="B98" s="22" t="str">
        <f>IF(D98=仮名検索!$B$2,ROW(),"")</f>
        <v/>
      </c>
      <c r="C98" s="28" t="s">
        <v>366</v>
      </c>
      <c r="D98" s="28" t="s">
        <v>367</v>
      </c>
      <c r="E98" s="28" t="s">
        <v>204</v>
      </c>
      <c r="F98" s="29">
        <v>46</v>
      </c>
      <c r="G98" s="34" t="s">
        <v>368</v>
      </c>
      <c r="H98" s="31" t="s">
        <v>369</v>
      </c>
    </row>
    <row r="99" spans="1:8" ht="41.4">
      <c r="A99" s="22" t="str">
        <f>IF(C99=検索!$B$2,ROW(),"")</f>
        <v/>
      </c>
      <c r="B99" s="22" t="str">
        <f>IF(D99=仮名検索!$B$2,ROW(),"")</f>
        <v/>
      </c>
      <c r="C99" s="32" t="s">
        <v>370</v>
      </c>
      <c r="D99" s="32" t="s">
        <v>371</v>
      </c>
      <c r="E99" s="32" t="s">
        <v>47</v>
      </c>
      <c r="F99" s="29" t="s">
        <v>107</v>
      </c>
      <c r="G99" s="30" t="s">
        <v>372</v>
      </c>
      <c r="H99" s="31" t="s">
        <v>319</v>
      </c>
    </row>
    <row r="100" spans="1:8" ht="55.2">
      <c r="A100" s="22" t="str">
        <f>IF(C100=検索!$B$2,ROW(),"")</f>
        <v/>
      </c>
      <c r="B100" s="22" t="str">
        <f>IF(D100=仮名検索!$B$2,ROW(),"")</f>
        <v/>
      </c>
      <c r="C100" s="32" t="s">
        <v>373</v>
      </c>
      <c r="D100" s="32" t="s">
        <v>374</v>
      </c>
      <c r="E100" s="32" t="s">
        <v>204</v>
      </c>
      <c r="F100" s="29">
        <v>105</v>
      </c>
      <c r="G100" s="30" t="s">
        <v>375</v>
      </c>
      <c r="H100" s="31" t="s">
        <v>376</v>
      </c>
    </row>
    <row r="101" spans="1:8" ht="14.4">
      <c r="A101" s="22" t="str">
        <f>IF(C101=検索!$B$2,ROW(),"")</f>
        <v/>
      </c>
      <c r="B101" s="22" t="str">
        <f>IF(D101=仮名検索!$B$2,ROW(),"")</f>
        <v/>
      </c>
      <c r="C101" s="28" t="s">
        <v>377</v>
      </c>
      <c r="D101" s="28" t="s">
        <v>377</v>
      </c>
      <c r="E101" s="28" t="s">
        <v>17</v>
      </c>
      <c r="F101" s="29" t="s">
        <v>104</v>
      </c>
      <c r="G101" s="34" t="s">
        <v>61</v>
      </c>
      <c r="H101" s="31" t="s">
        <v>20</v>
      </c>
    </row>
    <row r="102" spans="1:8" ht="14.4">
      <c r="A102" s="22" t="str">
        <f>IF(C102=検索!$B$2,ROW(),"")</f>
        <v/>
      </c>
      <c r="B102" s="22" t="str">
        <f>IF(D102=仮名検索!$B$2,ROW(),"")</f>
        <v/>
      </c>
      <c r="C102" s="28" t="s">
        <v>378</v>
      </c>
      <c r="D102" s="28" t="s">
        <v>379</v>
      </c>
      <c r="E102" s="28" t="s">
        <v>17</v>
      </c>
      <c r="F102" s="29" t="s">
        <v>117</v>
      </c>
      <c r="G102" s="34" t="s">
        <v>380</v>
      </c>
      <c r="H102" s="31" t="s">
        <v>119</v>
      </c>
    </row>
    <row r="103" spans="1:8" ht="43.2">
      <c r="A103" s="22" t="str">
        <f>IF(C103=検索!$B$2,ROW(),"")</f>
        <v/>
      </c>
      <c r="B103" s="22" t="str">
        <f>IF(D103=仮名検索!$B$2,ROW(),"")</f>
        <v/>
      </c>
      <c r="C103" s="28" t="s">
        <v>381</v>
      </c>
      <c r="D103" s="28" t="s">
        <v>381</v>
      </c>
      <c r="E103" s="28" t="s">
        <v>17</v>
      </c>
      <c r="F103" s="29" t="s">
        <v>107</v>
      </c>
      <c r="G103" s="34" t="s">
        <v>382</v>
      </c>
      <c r="H103" s="31" t="s">
        <v>158</v>
      </c>
    </row>
    <row r="104" spans="1:8" ht="28.8">
      <c r="A104" s="22" t="str">
        <f>IF(C104=検索!$B$2,ROW(),"")</f>
        <v/>
      </c>
      <c r="B104" s="22" t="str">
        <f>IF(D104=仮名検索!$B$2,ROW(),"")</f>
        <v/>
      </c>
      <c r="C104" s="27" t="s">
        <v>383</v>
      </c>
      <c r="D104" s="28" t="s">
        <v>384</v>
      </c>
      <c r="E104" s="28" t="s">
        <v>22</v>
      </c>
      <c r="F104" s="29" t="s">
        <v>385</v>
      </c>
      <c r="G104" s="34" t="s">
        <v>386</v>
      </c>
      <c r="H104" s="31" t="s">
        <v>387</v>
      </c>
    </row>
    <row r="105" spans="1:8" ht="28.8">
      <c r="A105" s="22" t="str">
        <f>IF(C105=検索!$B$2,ROW(),"")</f>
        <v/>
      </c>
      <c r="B105" s="22" t="str">
        <f>IF(D105=仮名検索!$B$2,ROW(),"")</f>
        <v/>
      </c>
      <c r="C105" s="28" t="s">
        <v>388</v>
      </c>
      <c r="D105" s="28" t="s">
        <v>389</v>
      </c>
      <c r="E105" s="28" t="s">
        <v>26</v>
      </c>
      <c r="F105" s="29" t="s">
        <v>390</v>
      </c>
      <c r="G105" s="34" t="s">
        <v>391</v>
      </c>
      <c r="H105" s="31" t="s">
        <v>392</v>
      </c>
    </row>
    <row r="106" spans="1:8" ht="14.4">
      <c r="A106" s="22" t="str">
        <f>IF(C106=検索!$B$2,ROW(),"")</f>
        <v/>
      </c>
      <c r="B106" s="22" t="str">
        <f>IF(D106=仮名検索!$B$2,ROW(),"")</f>
        <v/>
      </c>
      <c r="C106" s="27" t="s">
        <v>393</v>
      </c>
      <c r="D106" s="28" t="s">
        <v>393</v>
      </c>
      <c r="E106" s="28" t="s">
        <v>22</v>
      </c>
      <c r="F106" s="29" t="s">
        <v>18</v>
      </c>
      <c r="G106" s="34" t="s">
        <v>394</v>
      </c>
      <c r="H106" s="31" t="s">
        <v>395</v>
      </c>
    </row>
    <row r="107" spans="1:8" ht="27.6">
      <c r="A107" s="22" t="str">
        <f>IF(C107=検索!$B$2,ROW(),"")</f>
        <v/>
      </c>
      <c r="B107" s="22" t="str">
        <f>IF(D107=仮名検索!$B$2,ROW(),"")</f>
        <v/>
      </c>
      <c r="C107" s="32" t="s">
        <v>396</v>
      </c>
      <c r="D107" s="32" t="s">
        <v>397</v>
      </c>
      <c r="E107" s="32" t="s">
        <v>26</v>
      </c>
      <c r="F107" s="29" t="s">
        <v>183</v>
      </c>
      <c r="G107" s="30" t="s">
        <v>398</v>
      </c>
      <c r="H107" s="31" t="s">
        <v>185</v>
      </c>
    </row>
    <row r="108" spans="1:8" ht="14.4">
      <c r="A108" s="22" t="str">
        <f>IF(C108=検索!$B$2,ROW(),"")</f>
        <v/>
      </c>
      <c r="B108" s="22" t="str">
        <f>IF(D108=仮名検索!$B$2,ROW(),"")</f>
        <v/>
      </c>
      <c r="C108" s="32" t="s">
        <v>399</v>
      </c>
      <c r="D108" s="32" t="s">
        <v>399</v>
      </c>
      <c r="E108" s="28" t="s">
        <v>188</v>
      </c>
      <c r="F108" s="29" t="s">
        <v>299</v>
      </c>
      <c r="G108" s="30" t="s">
        <v>61</v>
      </c>
      <c r="H108" s="31" t="s">
        <v>300</v>
      </c>
    </row>
    <row r="109" spans="1:8" ht="28.8">
      <c r="A109" s="22" t="str">
        <f>IF(C109=検索!$B$2,ROW(),"")</f>
        <v/>
      </c>
      <c r="B109" s="22" t="str">
        <f>IF(D109=仮名検索!$B$2,ROW(),"")</f>
        <v/>
      </c>
      <c r="C109" s="28" t="s">
        <v>400</v>
      </c>
      <c r="D109" s="28" t="s">
        <v>401</v>
      </c>
      <c r="E109" s="28" t="s">
        <v>47</v>
      </c>
      <c r="F109" s="29">
        <v>211</v>
      </c>
      <c r="G109" s="34" t="s">
        <v>402</v>
      </c>
      <c r="H109" s="31" t="s">
        <v>400</v>
      </c>
    </row>
    <row r="110" spans="1:8" ht="28.8">
      <c r="A110" s="22" t="str">
        <f>IF(C110=検索!$B$2,ROW(),"")</f>
        <v/>
      </c>
      <c r="B110" s="22" t="str">
        <f>IF(D110=仮名検索!$B$2,ROW(),"")</f>
        <v/>
      </c>
      <c r="C110" s="28" t="s">
        <v>403</v>
      </c>
      <c r="D110" s="28" t="s">
        <v>404</v>
      </c>
      <c r="E110" s="28" t="s">
        <v>204</v>
      </c>
      <c r="F110" s="29">
        <v>84</v>
      </c>
      <c r="G110" s="34" t="s">
        <v>405</v>
      </c>
      <c r="H110" s="31" t="s">
        <v>406</v>
      </c>
    </row>
    <row r="111" spans="1:8" ht="27.6">
      <c r="A111" s="22" t="str">
        <f>IF(C111=検索!$B$2,ROW(),"")</f>
        <v/>
      </c>
      <c r="B111" s="22" t="str">
        <f>IF(D111=仮名検索!$B$2,ROW(),"")</f>
        <v/>
      </c>
      <c r="C111" s="32" t="s">
        <v>407</v>
      </c>
      <c r="D111" s="32" t="s">
        <v>408</v>
      </c>
      <c r="E111" s="32" t="s">
        <v>26</v>
      </c>
      <c r="F111" s="29" t="s">
        <v>88</v>
      </c>
      <c r="G111" s="30" t="s">
        <v>409</v>
      </c>
      <c r="H111" s="31" t="s">
        <v>72</v>
      </c>
    </row>
    <row r="112" spans="1:8" ht="27.6">
      <c r="A112" s="22" t="str">
        <f>IF(C112=検索!$B$2,ROW(),"")</f>
        <v/>
      </c>
      <c r="B112" s="22" t="str">
        <f>IF(D112=仮名検索!$B$2,ROW(),"")</f>
        <v/>
      </c>
      <c r="C112" s="32" t="s">
        <v>410</v>
      </c>
      <c r="D112" s="32" t="s">
        <v>411</v>
      </c>
      <c r="E112" s="32" t="s">
        <v>26</v>
      </c>
      <c r="F112" s="29" t="s">
        <v>70</v>
      </c>
      <c r="G112" s="30" t="s">
        <v>412</v>
      </c>
      <c r="H112" s="31" t="s">
        <v>72</v>
      </c>
    </row>
    <row r="113" spans="1:8" ht="28.8">
      <c r="A113" s="22" t="str">
        <f>IF(C113=検索!$B$2,ROW(),"")</f>
        <v/>
      </c>
      <c r="B113" s="22" t="str">
        <f>IF(D113=仮名検索!$B$2,ROW(),"")</f>
        <v/>
      </c>
      <c r="C113" s="28" t="s">
        <v>413</v>
      </c>
      <c r="D113" s="28" t="s">
        <v>413</v>
      </c>
      <c r="E113" s="28" t="s">
        <v>17</v>
      </c>
      <c r="F113" s="29" t="s">
        <v>325</v>
      </c>
      <c r="G113" s="34" t="s">
        <v>414</v>
      </c>
      <c r="H113" s="31" t="s">
        <v>20</v>
      </c>
    </row>
    <row r="114" spans="1:8" ht="41.4">
      <c r="A114" s="22" t="str">
        <f>IF(C114=検索!$B$2,ROW(),"")</f>
        <v/>
      </c>
      <c r="B114" s="22" t="str">
        <f>IF(D114=仮名検索!$B$2,ROW(),"")</f>
        <v/>
      </c>
      <c r="C114" s="32" t="s">
        <v>415</v>
      </c>
      <c r="D114" s="32" t="s">
        <v>416</v>
      </c>
      <c r="E114" s="32" t="s">
        <v>47</v>
      </c>
      <c r="F114" s="29">
        <v>132</v>
      </c>
      <c r="G114" s="30" t="s">
        <v>417</v>
      </c>
      <c r="H114" s="31" t="s">
        <v>133</v>
      </c>
    </row>
    <row r="115" spans="1:8" ht="14.4">
      <c r="A115" s="22" t="str">
        <f>IF(C115=検索!$B$2,ROW(),"")</f>
        <v/>
      </c>
      <c r="B115" s="22" t="str">
        <f>IF(D115=仮名検索!$B$2,ROW(),"")</f>
        <v/>
      </c>
      <c r="C115" s="32" t="s">
        <v>418</v>
      </c>
      <c r="D115" s="32" t="s">
        <v>418</v>
      </c>
      <c r="E115" s="32" t="s">
        <v>17</v>
      </c>
      <c r="F115" s="29" t="s">
        <v>32</v>
      </c>
      <c r="G115" s="30" t="s">
        <v>273</v>
      </c>
      <c r="H115" s="31" t="s">
        <v>419</v>
      </c>
    </row>
    <row r="116" spans="1:8" ht="28.8">
      <c r="A116" s="22" t="str">
        <f>IF(C116=検索!$B$2,ROW(),"")</f>
        <v/>
      </c>
      <c r="B116" s="22" t="str">
        <f>IF(D116=仮名検索!$B$2,ROW(),"")</f>
        <v/>
      </c>
      <c r="C116" s="28" t="s">
        <v>420</v>
      </c>
      <c r="D116" s="28" t="s">
        <v>421</v>
      </c>
      <c r="E116" s="28" t="s">
        <v>47</v>
      </c>
      <c r="F116" s="29">
        <v>56</v>
      </c>
      <c r="G116" s="34" t="s">
        <v>422</v>
      </c>
      <c r="H116" s="31" t="s">
        <v>154</v>
      </c>
    </row>
    <row r="117" spans="1:8" ht="41.4">
      <c r="A117" s="22" t="str">
        <f>IF(C117=検索!$B$2,ROW(),"")</f>
        <v/>
      </c>
      <c r="B117" s="22" t="str">
        <f>IF(D117=仮名検索!$B$2,ROW(),"")</f>
        <v/>
      </c>
      <c r="C117" s="32" t="s">
        <v>423</v>
      </c>
      <c r="D117" s="32" t="s">
        <v>424</v>
      </c>
      <c r="E117" s="32" t="s">
        <v>17</v>
      </c>
      <c r="F117" s="29" t="s">
        <v>425</v>
      </c>
      <c r="G117" s="30" t="s">
        <v>426</v>
      </c>
      <c r="H117" s="31" t="s">
        <v>129</v>
      </c>
    </row>
    <row r="118" spans="1:8" ht="14.4">
      <c r="A118" s="22" t="str">
        <f>IF(C118=検索!$B$2,ROW(),"")</f>
        <v/>
      </c>
      <c r="B118" s="22" t="str">
        <f>IF(D118=仮名検索!$B$2,ROW(),"")</f>
        <v/>
      </c>
      <c r="C118" s="28" t="s">
        <v>427</v>
      </c>
      <c r="D118" s="28" t="s">
        <v>428</v>
      </c>
      <c r="E118" s="28" t="s">
        <v>26</v>
      </c>
      <c r="F118" s="29" t="s">
        <v>60</v>
      </c>
      <c r="G118" s="34" t="s">
        <v>61</v>
      </c>
      <c r="H118" s="31" t="s">
        <v>62</v>
      </c>
    </row>
    <row r="119" spans="1:8" ht="14.4">
      <c r="A119" s="22" t="str">
        <f>IF(C119=検索!$B$2,ROW(),"")</f>
        <v/>
      </c>
      <c r="B119" s="22" t="str">
        <f>IF(D119=仮名検索!$B$2,ROW(),"")</f>
        <v/>
      </c>
      <c r="C119" s="27" t="s">
        <v>429</v>
      </c>
      <c r="D119" s="32" t="s">
        <v>430</v>
      </c>
      <c r="E119" s="28" t="s">
        <v>22</v>
      </c>
      <c r="F119" s="29" t="s">
        <v>56</v>
      </c>
      <c r="G119" s="34" t="s">
        <v>431</v>
      </c>
      <c r="H119" s="31" t="s">
        <v>268</v>
      </c>
    </row>
    <row r="120" spans="1:8" ht="28.8">
      <c r="A120" s="22" t="str">
        <f>IF(C120=検索!$B$2,ROW(),"")</f>
        <v/>
      </c>
      <c r="B120" s="22" t="str">
        <f>IF(D120=仮名検索!$B$2,ROW(),"")</f>
        <v/>
      </c>
      <c r="C120" s="28" t="s">
        <v>432</v>
      </c>
      <c r="D120" s="28" t="s">
        <v>433</v>
      </c>
      <c r="E120" s="28" t="s">
        <v>47</v>
      </c>
      <c r="F120" s="29">
        <v>107</v>
      </c>
      <c r="G120" s="34" t="s">
        <v>434</v>
      </c>
      <c r="H120" s="31" t="s">
        <v>175</v>
      </c>
    </row>
    <row r="121" spans="1:8" ht="28.8">
      <c r="A121" s="22" t="str">
        <f>IF(C121=検索!$B$2,ROW(),"")</f>
        <v/>
      </c>
      <c r="B121" s="22" t="str">
        <f>IF(D121=仮名検索!$B$2,ROW(),"")</f>
        <v/>
      </c>
      <c r="C121" s="32" t="s">
        <v>435</v>
      </c>
      <c r="D121" s="32" t="s">
        <v>436</v>
      </c>
      <c r="E121" s="28" t="s">
        <v>204</v>
      </c>
      <c r="F121" s="29">
        <v>186</v>
      </c>
      <c r="G121" s="34" t="s">
        <v>437</v>
      </c>
      <c r="H121" s="31" t="s">
        <v>438</v>
      </c>
    </row>
    <row r="122" spans="1:8" ht="28.8">
      <c r="A122" s="22" t="str">
        <f>IF(C122=検索!$B$2,ROW(),"")</f>
        <v/>
      </c>
      <c r="B122" s="22" t="str">
        <f>IF(D122=仮名検索!$B$2,ROW(),"")</f>
        <v/>
      </c>
      <c r="C122" s="27" t="s">
        <v>439</v>
      </c>
      <c r="D122" s="28" t="s">
        <v>440</v>
      </c>
      <c r="E122" s="28" t="s">
        <v>26</v>
      </c>
      <c r="F122" s="29" t="s">
        <v>441</v>
      </c>
      <c r="G122" s="34" t="s">
        <v>442</v>
      </c>
      <c r="H122" s="31" t="s">
        <v>224</v>
      </c>
    </row>
    <row r="123" spans="1:8" ht="28.8">
      <c r="A123" s="22" t="str">
        <f>IF(C123=検索!$B$2,ROW(),"")</f>
        <v/>
      </c>
      <c r="B123" s="22" t="str">
        <f>IF(D123=仮名検索!$B$2,ROW(),"")</f>
        <v/>
      </c>
      <c r="C123" s="28" t="s">
        <v>439</v>
      </c>
      <c r="D123" s="28" t="s">
        <v>440</v>
      </c>
      <c r="E123" s="28" t="s">
        <v>47</v>
      </c>
      <c r="F123" s="29">
        <v>107</v>
      </c>
      <c r="G123" s="34" t="s">
        <v>443</v>
      </c>
      <c r="H123" s="31" t="s">
        <v>175</v>
      </c>
    </row>
    <row r="124" spans="1:8" ht="14.4">
      <c r="A124" s="22" t="str">
        <f>IF(C124=検索!$B$2,ROW(),"")</f>
        <v/>
      </c>
      <c r="B124" s="22" t="str">
        <f>IF(D124=仮名検索!$B$2,ROW(),"")</f>
        <v/>
      </c>
      <c r="C124" s="28" t="s">
        <v>444</v>
      </c>
      <c r="D124" s="28" t="s">
        <v>445</v>
      </c>
      <c r="E124" s="28" t="s">
        <v>17</v>
      </c>
      <c r="F124" s="29" t="s">
        <v>107</v>
      </c>
      <c r="G124" s="34" t="s">
        <v>446</v>
      </c>
      <c r="H124" s="31" t="s">
        <v>158</v>
      </c>
    </row>
    <row r="125" spans="1:8" ht="55.2">
      <c r="A125" s="22" t="str">
        <f>IF(C125=検索!$B$2,ROW(),"")</f>
        <v/>
      </c>
      <c r="B125" s="22" t="str">
        <f>IF(D125=仮名検索!$B$2,ROW(),"")</f>
        <v/>
      </c>
      <c r="C125" s="28" t="s">
        <v>444</v>
      </c>
      <c r="D125" s="28" t="s">
        <v>445</v>
      </c>
      <c r="E125" s="32" t="s">
        <v>26</v>
      </c>
      <c r="F125" s="29" t="s">
        <v>183</v>
      </c>
      <c r="G125" s="30" t="s">
        <v>447</v>
      </c>
      <c r="H125" s="31" t="s">
        <v>185</v>
      </c>
    </row>
    <row r="126" spans="1:8" ht="28.8">
      <c r="A126" s="22" t="str">
        <f>IF(C126=検索!$B$2,ROW(),"")</f>
        <v/>
      </c>
      <c r="B126" s="22" t="str">
        <f>IF(D126=仮名検索!$B$2,ROW(),"")</f>
        <v/>
      </c>
      <c r="C126" s="27" t="s">
        <v>448</v>
      </c>
      <c r="D126" s="28" t="s">
        <v>449</v>
      </c>
      <c r="E126" s="28" t="s">
        <v>22</v>
      </c>
      <c r="F126" s="29" t="s">
        <v>450</v>
      </c>
      <c r="G126" s="34" t="s">
        <v>451</v>
      </c>
      <c r="H126" s="31" t="s">
        <v>452</v>
      </c>
    </row>
    <row r="127" spans="1:8" ht="27.6">
      <c r="A127" s="22" t="str">
        <f>IF(C127=検索!$B$2,ROW(),"")</f>
        <v/>
      </c>
      <c r="B127" s="22" t="str">
        <f>IF(D127=仮名検索!$B$2,ROW(),"")</f>
        <v/>
      </c>
      <c r="C127" s="32" t="s">
        <v>448</v>
      </c>
      <c r="D127" s="28" t="s">
        <v>449</v>
      </c>
      <c r="E127" s="28" t="s">
        <v>22</v>
      </c>
      <c r="F127" s="29" t="s">
        <v>453</v>
      </c>
      <c r="G127" s="30" t="s">
        <v>454</v>
      </c>
      <c r="H127" s="31" t="s">
        <v>455</v>
      </c>
    </row>
    <row r="128" spans="1:8" ht="41.4">
      <c r="A128" s="22" t="str">
        <f>IF(C128=検索!$B$2,ROW(),"")</f>
        <v/>
      </c>
      <c r="B128" s="22" t="str">
        <f>IF(D128=仮名検索!$B$2,ROW(),"")</f>
        <v/>
      </c>
      <c r="C128" s="32" t="s">
        <v>448</v>
      </c>
      <c r="D128" s="28" t="s">
        <v>449</v>
      </c>
      <c r="E128" s="28" t="s">
        <v>22</v>
      </c>
      <c r="F128" s="29" t="s">
        <v>280</v>
      </c>
      <c r="G128" s="30" t="s">
        <v>456</v>
      </c>
      <c r="H128" s="31" t="s">
        <v>457</v>
      </c>
    </row>
    <row r="129" spans="1:8" ht="14.4">
      <c r="A129" s="22" t="str">
        <f>IF(C129=検索!$B$2,ROW(),"")</f>
        <v/>
      </c>
      <c r="B129" s="22" t="str">
        <f>IF(D129=仮名検索!$B$2,ROW(),"")</f>
        <v/>
      </c>
      <c r="C129" s="32" t="s">
        <v>448</v>
      </c>
      <c r="D129" s="28" t="s">
        <v>449</v>
      </c>
      <c r="E129" s="28" t="s">
        <v>22</v>
      </c>
      <c r="F129" s="29" t="s">
        <v>458</v>
      </c>
      <c r="G129" s="30" t="s">
        <v>459</v>
      </c>
      <c r="H129" s="31" t="s">
        <v>460</v>
      </c>
    </row>
    <row r="130" spans="1:8" ht="55.2">
      <c r="A130" s="22" t="str">
        <f>IF(C130=検索!$B$2,ROW(),"")</f>
        <v/>
      </c>
      <c r="B130" s="22" t="str">
        <f>IF(D130=仮名検索!$B$2,ROW(),"")</f>
        <v/>
      </c>
      <c r="C130" s="32" t="s">
        <v>448</v>
      </c>
      <c r="D130" s="28" t="s">
        <v>449</v>
      </c>
      <c r="E130" s="32" t="s">
        <v>26</v>
      </c>
      <c r="F130" s="29" t="s">
        <v>461</v>
      </c>
      <c r="G130" s="30" t="s">
        <v>462</v>
      </c>
      <c r="H130" s="31" t="s">
        <v>97</v>
      </c>
    </row>
    <row r="131" spans="1:8" ht="43.2">
      <c r="A131" s="22" t="str">
        <f>IF(C131=検索!$B$2,ROW(),"")</f>
        <v/>
      </c>
      <c r="B131" s="22" t="str">
        <f>IF(D131=仮名検索!$B$2,ROW(),"")</f>
        <v/>
      </c>
      <c r="C131" s="28" t="s">
        <v>463</v>
      </c>
      <c r="D131" s="28" t="s">
        <v>464</v>
      </c>
      <c r="E131" s="28" t="s">
        <v>47</v>
      </c>
      <c r="F131" s="29">
        <v>107</v>
      </c>
      <c r="G131" s="34" t="s">
        <v>465</v>
      </c>
      <c r="H131" s="31" t="s">
        <v>175</v>
      </c>
    </row>
    <row r="132" spans="1:8" ht="41.4">
      <c r="A132" s="22" t="str">
        <f>IF(C132=検索!$B$2,ROW(),"")</f>
        <v/>
      </c>
      <c r="B132" s="22" t="str">
        <f>IF(D132=仮名検索!$B$2,ROW(),"")</f>
        <v/>
      </c>
      <c r="C132" s="28" t="s">
        <v>466</v>
      </c>
      <c r="D132" s="28" t="s">
        <v>466</v>
      </c>
      <c r="E132" s="32" t="s">
        <v>467</v>
      </c>
      <c r="F132" s="29" t="s">
        <v>468</v>
      </c>
      <c r="G132" s="30" t="s">
        <v>469</v>
      </c>
      <c r="H132" s="31" t="s">
        <v>470</v>
      </c>
    </row>
    <row r="133" spans="1:8" ht="43.2">
      <c r="A133" s="22" t="str">
        <f>IF(C133=検索!$B$2,ROW(),"")</f>
        <v/>
      </c>
      <c r="B133" s="22" t="str">
        <f>IF(D133=仮名検索!$B$2,ROW(),"")</f>
        <v/>
      </c>
      <c r="C133" s="27" t="s">
        <v>471</v>
      </c>
      <c r="D133" s="28" t="s">
        <v>472</v>
      </c>
      <c r="E133" s="28" t="s">
        <v>47</v>
      </c>
      <c r="F133" s="29">
        <v>246</v>
      </c>
      <c r="G133" s="34" t="s">
        <v>473</v>
      </c>
      <c r="H133" s="35" t="s">
        <v>474</v>
      </c>
    </row>
    <row r="134" spans="1:8" ht="41.4">
      <c r="A134" s="22" t="str">
        <f>IF(C134=検索!$B$2,ROW(),"")</f>
        <v/>
      </c>
      <c r="B134" s="22" t="str">
        <f>IF(D134=仮名検索!$B$2,ROW(),"")</f>
        <v/>
      </c>
      <c r="C134" s="27" t="s">
        <v>475</v>
      </c>
      <c r="D134" s="28" t="s">
        <v>476</v>
      </c>
      <c r="E134" s="28" t="s">
        <v>47</v>
      </c>
      <c r="F134" s="29">
        <v>52</v>
      </c>
      <c r="G134" s="30" t="s">
        <v>477</v>
      </c>
      <c r="H134" s="35" t="s">
        <v>478</v>
      </c>
    </row>
    <row r="135" spans="1:8" ht="41.4">
      <c r="A135" s="22" t="str">
        <f>IF(C135=検索!$B$2,ROW(),"")</f>
        <v/>
      </c>
      <c r="B135" s="22" t="str">
        <f>IF(D135=仮名検索!$B$2,ROW(),"")</f>
        <v/>
      </c>
      <c r="C135" s="45" t="s">
        <v>475</v>
      </c>
      <c r="D135" s="28" t="s">
        <v>476</v>
      </c>
      <c r="E135" s="28" t="s">
        <v>47</v>
      </c>
      <c r="F135" s="29">
        <v>60</v>
      </c>
      <c r="G135" s="30" t="s">
        <v>479</v>
      </c>
      <c r="H135" s="31" t="s">
        <v>480</v>
      </c>
    </row>
    <row r="136" spans="1:8" ht="14.4">
      <c r="A136" s="22" t="str">
        <f>IF(C136=検索!$B$2,ROW(),"")</f>
        <v/>
      </c>
      <c r="B136" s="22" t="str">
        <f>IF(D136=仮名検索!$B$2,ROW(),"")</f>
        <v/>
      </c>
      <c r="C136" s="45" t="s">
        <v>475</v>
      </c>
      <c r="D136" s="28" t="s">
        <v>476</v>
      </c>
      <c r="E136" s="28" t="s">
        <v>47</v>
      </c>
      <c r="F136" s="29">
        <v>158</v>
      </c>
      <c r="G136" s="30"/>
      <c r="H136" s="31" t="s">
        <v>481</v>
      </c>
    </row>
    <row r="137" spans="1:8" ht="27.6">
      <c r="A137" s="22" t="str">
        <f>IF(C137=検索!$B$2,ROW(),"")</f>
        <v/>
      </c>
      <c r="B137" s="22" t="str">
        <f>IF(D137=仮名検索!$B$2,ROW(),"")</f>
        <v/>
      </c>
      <c r="C137" s="27" t="s">
        <v>482</v>
      </c>
      <c r="D137" s="28" t="s">
        <v>483</v>
      </c>
      <c r="E137" s="28" t="s">
        <v>26</v>
      </c>
      <c r="F137" s="29" t="s">
        <v>484</v>
      </c>
      <c r="G137" s="30" t="s">
        <v>485</v>
      </c>
      <c r="H137" s="31" t="s">
        <v>97</v>
      </c>
    </row>
    <row r="138" spans="1:8" ht="55.2">
      <c r="A138" s="22" t="str">
        <f>IF(C138=検索!$B$2,ROW(),"")</f>
        <v/>
      </c>
      <c r="B138" s="22" t="str">
        <f>IF(D138=仮名検索!$B$2,ROW(),"")</f>
        <v/>
      </c>
      <c r="C138" s="27" t="s">
        <v>486</v>
      </c>
      <c r="D138" s="28" t="s">
        <v>487</v>
      </c>
      <c r="E138" s="28" t="s">
        <v>26</v>
      </c>
      <c r="F138" s="29" t="s">
        <v>488</v>
      </c>
      <c r="G138" s="30" t="s">
        <v>489</v>
      </c>
      <c r="H138" s="35" t="s">
        <v>490</v>
      </c>
    </row>
    <row r="139" spans="1:8" ht="28.8">
      <c r="A139" s="22" t="str">
        <f>IF(C139=検索!$B$2,ROW(),"")</f>
        <v/>
      </c>
      <c r="B139" s="22" t="str">
        <f>IF(D139=仮名検索!$B$2,ROW(),"")</f>
        <v/>
      </c>
      <c r="C139" s="28" t="s">
        <v>491</v>
      </c>
      <c r="D139" s="28" t="s">
        <v>492</v>
      </c>
      <c r="E139" s="28" t="s">
        <v>47</v>
      </c>
      <c r="F139" s="29">
        <v>107</v>
      </c>
      <c r="G139" s="34" t="s">
        <v>493</v>
      </c>
      <c r="H139" s="31" t="s">
        <v>175</v>
      </c>
    </row>
    <row r="140" spans="1:8" ht="14.4">
      <c r="A140" s="22" t="str">
        <f>IF(C140=検索!$B$2,ROW(),"")</f>
        <v/>
      </c>
      <c r="B140" s="22" t="str">
        <f>IF(D140=仮名検索!$B$2,ROW(),"")</f>
        <v/>
      </c>
      <c r="C140" s="32" t="s">
        <v>494</v>
      </c>
      <c r="D140" s="32" t="s">
        <v>495</v>
      </c>
      <c r="E140" s="32" t="s">
        <v>26</v>
      </c>
      <c r="F140" s="29" t="s">
        <v>170</v>
      </c>
      <c r="G140" s="44" t="s">
        <v>496</v>
      </c>
      <c r="H140" s="31" t="s">
        <v>497</v>
      </c>
    </row>
    <row r="141" spans="1:8" ht="28.8">
      <c r="A141" s="22" t="str">
        <f>IF(C141=検索!$B$2,ROW(),"")</f>
        <v/>
      </c>
      <c r="B141" s="22" t="str">
        <f>IF(D141=仮名検索!$B$2,ROW(),"")</f>
        <v/>
      </c>
      <c r="C141" s="27" t="s">
        <v>498</v>
      </c>
      <c r="D141" s="28" t="s">
        <v>499</v>
      </c>
      <c r="E141" s="28" t="s">
        <v>17</v>
      </c>
      <c r="F141" s="29" t="s">
        <v>500</v>
      </c>
      <c r="G141" s="34" t="s">
        <v>501</v>
      </c>
      <c r="H141" s="31" t="s">
        <v>502</v>
      </c>
    </row>
    <row r="142" spans="1:8" ht="41.4">
      <c r="A142" s="22" t="str">
        <f>IF(C142=検索!$B$2,ROW(),"")</f>
        <v/>
      </c>
      <c r="B142" s="22" t="str">
        <f>IF(D142=仮名検索!$B$2,ROW(),"")</f>
        <v/>
      </c>
      <c r="C142" s="27" t="s">
        <v>503</v>
      </c>
      <c r="D142" s="28" t="s">
        <v>504</v>
      </c>
      <c r="E142" s="32" t="s">
        <v>505</v>
      </c>
      <c r="F142" s="29" t="s">
        <v>506</v>
      </c>
      <c r="G142" s="30" t="s">
        <v>507</v>
      </c>
      <c r="H142" s="31" t="s">
        <v>508</v>
      </c>
    </row>
    <row r="143" spans="1:8" ht="28.8">
      <c r="A143" s="22" t="str">
        <f>IF(C143=検索!$B$2,ROW(),"")</f>
        <v/>
      </c>
      <c r="B143" s="22" t="str">
        <f>IF(D143=仮名検索!$B$2,ROW(),"")</f>
        <v/>
      </c>
      <c r="C143" s="46" t="s">
        <v>509</v>
      </c>
      <c r="D143" s="47" t="s">
        <v>510</v>
      </c>
      <c r="E143" s="28" t="s">
        <v>26</v>
      </c>
      <c r="F143" s="29" t="s">
        <v>299</v>
      </c>
      <c r="G143" s="34" t="s">
        <v>511</v>
      </c>
      <c r="H143" s="31" t="s">
        <v>224</v>
      </c>
    </row>
    <row r="144" spans="1:8" ht="12.75" customHeight="1">
      <c r="A144" s="22" t="str">
        <f>IF(C144=検索!$B$2,ROW(),"")</f>
        <v/>
      </c>
      <c r="B144" s="22" t="str">
        <f>IF(D144=仮名検索!$B$2,ROW(),"")</f>
        <v/>
      </c>
      <c r="C144" s="48" t="s">
        <v>512</v>
      </c>
      <c r="D144" s="49" t="s">
        <v>510</v>
      </c>
      <c r="E144" s="50" t="s">
        <v>204</v>
      </c>
      <c r="F144" s="51">
        <v>190</v>
      </c>
      <c r="G144" s="51" t="s">
        <v>513</v>
      </c>
      <c r="H144" s="52" t="s">
        <v>514</v>
      </c>
    </row>
  </sheetData>
  <phoneticPr fontId="24"/>
  <hyperlinks>
    <hyperlink ref="H2" r:id="rId1" xr:uid="{00000000-0004-0000-0200-000000000000}"/>
    <hyperlink ref="H3" r:id="rId2" xr:uid="{00000000-0004-0000-0200-000001000000}"/>
    <hyperlink ref="H4" r:id="rId3" xr:uid="{00000000-0004-0000-0200-000002000000}"/>
    <hyperlink ref="H5" r:id="rId4" xr:uid="{00000000-0004-0000-0200-000003000000}"/>
    <hyperlink ref="H7" r:id="rId5" xr:uid="{00000000-0004-0000-0200-000004000000}"/>
    <hyperlink ref="H8" r:id="rId6" xr:uid="{00000000-0004-0000-0200-000005000000}"/>
    <hyperlink ref="H9" r:id="rId7" xr:uid="{00000000-0004-0000-0200-000006000000}"/>
    <hyperlink ref="H10" r:id="rId8" xr:uid="{00000000-0004-0000-0200-000007000000}"/>
    <hyperlink ref="H11" r:id="rId9" xr:uid="{00000000-0004-0000-0200-000008000000}"/>
    <hyperlink ref="H12" r:id="rId10" xr:uid="{00000000-0004-0000-0200-000009000000}"/>
    <hyperlink ref="H13" r:id="rId11" xr:uid="{00000000-0004-0000-0200-00000A000000}"/>
    <hyperlink ref="H14" r:id="rId12" xr:uid="{00000000-0004-0000-0200-00000B000000}"/>
    <hyperlink ref="H15" r:id="rId13" xr:uid="{00000000-0004-0000-0200-00000C000000}"/>
    <hyperlink ref="H16" r:id="rId14" xr:uid="{00000000-0004-0000-0200-00000D000000}"/>
    <hyperlink ref="H17" r:id="rId15" xr:uid="{00000000-0004-0000-0200-00000E000000}"/>
    <hyperlink ref="H18" r:id="rId16" xr:uid="{00000000-0004-0000-0200-00000F000000}"/>
    <hyperlink ref="H19" r:id="rId17" xr:uid="{00000000-0004-0000-0200-000010000000}"/>
    <hyperlink ref="H20" r:id="rId18" xr:uid="{00000000-0004-0000-0200-000011000000}"/>
    <hyperlink ref="H21" r:id="rId19" xr:uid="{00000000-0004-0000-0200-000012000000}"/>
    <hyperlink ref="H22" r:id="rId20" xr:uid="{00000000-0004-0000-0200-000013000000}"/>
    <hyperlink ref="H23" r:id="rId21" xr:uid="{00000000-0004-0000-0200-000014000000}"/>
    <hyperlink ref="H24" r:id="rId22" xr:uid="{00000000-0004-0000-0200-000015000000}"/>
    <hyperlink ref="H25" r:id="rId23" xr:uid="{00000000-0004-0000-0200-000016000000}"/>
    <hyperlink ref="H26" r:id="rId24" xr:uid="{00000000-0004-0000-0200-000017000000}"/>
    <hyperlink ref="H27" r:id="rId25" xr:uid="{00000000-0004-0000-0200-000018000000}"/>
    <hyperlink ref="H28" r:id="rId26" xr:uid="{00000000-0004-0000-0200-000019000000}"/>
    <hyperlink ref="H29" r:id="rId27" xr:uid="{00000000-0004-0000-0200-00001A000000}"/>
    <hyperlink ref="H30" r:id="rId28" xr:uid="{00000000-0004-0000-0200-00001B000000}"/>
    <hyperlink ref="H31" r:id="rId29" xr:uid="{00000000-0004-0000-0200-00001C000000}"/>
    <hyperlink ref="H32" r:id="rId30" xr:uid="{00000000-0004-0000-0200-00001D000000}"/>
    <hyperlink ref="H33" r:id="rId31" xr:uid="{00000000-0004-0000-0200-00001E000000}"/>
    <hyperlink ref="H34" r:id="rId32" xr:uid="{00000000-0004-0000-0200-00001F000000}"/>
    <hyperlink ref="H35" r:id="rId33" xr:uid="{00000000-0004-0000-0200-000020000000}"/>
    <hyperlink ref="H36" r:id="rId34" xr:uid="{00000000-0004-0000-0200-000021000000}"/>
    <hyperlink ref="H37" r:id="rId35" xr:uid="{00000000-0004-0000-0200-000022000000}"/>
    <hyperlink ref="H38" r:id="rId36" xr:uid="{00000000-0004-0000-0200-000023000000}"/>
    <hyperlink ref="H39" r:id="rId37" xr:uid="{00000000-0004-0000-0200-000024000000}"/>
    <hyperlink ref="H40" r:id="rId38" xr:uid="{00000000-0004-0000-0200-000025000000}"/>
    <hyperlink ref="H41" r:id="rId39" xr:uid="{00000000-0004-0000-0200-000026000000}"/>
    <hyperlink ref="H42" r:id="rId40" xr:uid="{00000000-0004-0000-0200-000027000000}"/>
    <hyperlink ref="H43" r:id="rId41" xr:uid="{00000000-0004-0000-0200-000028000000}"/>
    <hyperlink ref="H44" r:id="rId42" xr:uid="{00000000-0004-0000-0200-000029000000}"/>
    <hyperlink ref="H45" r:id="rId43" xr:uid="{00000000-0004-0000-0200-00002A000000}"/>
    <hyperlink ref="H46" r:id="rId44" xr:uid="{00000000-0004-0000-0200-00002B000000}"/>
    <hyperlink ref="H47" r:id="rId45" xr:uid="{00000000-0004-0000-0200-00002C000000}"/>
    <hyperlink ref="H48" r:id="rId46" xr:uid="{00000000-0004-0000-0200-00002D000000}"/>
    <hyperlink ref="H49" r:id="rId47" xr:uid="{00000000-0004-0000-0200-00002E000000}"/>
    <hyperlink ref="H50" r:id="rId48" xr:uid="{00000000-0004-0000-0200-00002F000000}"/>
    <hyperlink ref="H51" r:id="rId49" xr:uid="{00000000-0004-0000-0200-000030000000}"/>
    <hyperlink ref="H52" r:id="rId50" xr:uid="{00000000-0004-0000-0200-000031000000}"/>
    <hyperlink ref="H53" r:id="rId51" xr:uid="{00000000-0004-0000-0200-000032000000}"/>
    <hyperlink ref="H54" r:id="rId52" xr:uid="{00000000-0004-0000-0200-000033000000}"/>
    <hyperlink ref="H55" r:id="rId53" xr:uid="{00000000-0004-0000-0200-000034000000}"/>
    <hyperlink ref="H56" r:id="rId54" xr:uid="{00000000-0004-0000-0200-000035000000}"/>
    <hyperlink ref="H57" r:id="rId55" xr:uid="{00000000-0004-0000-0200-000036000000}"/>
    <hyperlink ref="H58" r:id="rId56" xr:uid="{00000000-0004-0000-0200-000037000000}"/>
    <hyperlink ref="H59" r:id="rId57" xr:uid="{00000000-0004-0000-0200-000038000000}"/>
    <hyperlink ref="H60" r:id="rId58" xr:uid="{00000000-0004-0000-0200-000039000000}"/>
    <hyperlink ref="H61" r:id="rId59" xr:uid="{00000000-0004-0000-0200-00003A000000}"/>
    <hyperlink ref="H62" r:id="rId60" xr:uid="{00000000-0004-0000-0200-00003B000000}"/>
    <hyperlink ref="H63" r:id="rId61" xr:uid="{00000000-0004-0000-0200-00003C000000}"/>
    <hyperlink ref="H64" r:id="rId62" xr:uid="{00000000-0004-0000-0200-00003D000000}"/>
    <hyperlink ref="H65" r:id="rId63" xr:uid="{00000000-0004-0000-0200-00003E000000}"/>
    <hyperlink ref="H66" r:id="rId64" xr:uid="{00000000-0004-0000-0200-00003F000000}"/>
    <hyperlink ref="H67" r:id="rId65" xr:uid="{00000000-0004-0000-0200-000040000000}"/>
    <hyperlink ref="H68" r:id="rId66" xr:uid="{00000000-0004-0000-0200-000041000000}"/>
    <hyperlink ref="H69" r:id="rId67" xr:uid="{00000000-0004-0000-0200-000042000000}"/>
    <hyperlink ref="H70" r:id="rId68" xr:uid="{00000000-0004-0000-0200-000043000000}"/>
    <hyperlink ref="H71" r:id="rId69" xr:uid="{00000000-0004-0000-0200-000044000000}"/>
    <hyperlink ref="H72" r:id="rId70" xr:uid="{00000000-0004-0000-0200-000045000000}"/>
    <hyperlink ref="H73" r:id="rId71" xr:uid="{00000000-0004-0000-0200-000046000000}"/>
    <hyperlink ref="H74" r:id="rId72" xr:uid="{00000000-0004-0000-0200-000047000000}"/>
    <hyperlink ref="H75" r:id="rId73" xr:uid="{00000000-0004-0000-0200-000048000000}"/>
    <hyperlink ref="H76" r:id="rId74" xr:uid="{00000000-0004-0000-0200-000049000000}"/>
    <hyperlink ref="H77" r:id="rId75" xr:uid="{00000000-0004-0000-0200-00004A000000}"/>
    <hyperlink ref="H78" r:id="rId76" xr:uid="{00000000-0004-0000-0200-00004B000000}"/>
    <hyperlink ref="H79" r:id="rId77" xr:uid="{00000000-0004-0000-0200-00004C000000}"/>
    <hyperlink ref="H80" r:id="rId78" xr:uid="{00000000-0004-0000-0200-00004D000000}"/>
    <hyperlink ref="H81" r:id="rId79" xr:uid="{00000000-0004-0000-0200-00004E000000}"/>
    <hyperlink ref="H82" r:id="rId80" xr:uid="{00000000-0004-0000-0200-00004F000000}"/>
    <hyperlink ref="H83" r:id="rId81" xr:uid="{00000000-0004-0000-0200-000050000000}"/>
    <hyperlink ref="H84" r:id="rId82" xr:uid="{00000000-0004-0000-0200-000051000000}"/>
    <hyperlink ref="H85" r:id="rId83" xr:uid="{00000000-0004-0000-0200-000052000000}"/>
    <hyperlink ref="H86" r:id="rId84" xr:uid="{00000000-0004-0000-0200-000053000000}"/>
    <hyperlink ref="H87" r:id="rId85" xr:uid="{00000000-0004-0000-0200-000054000000}"/>
    <hyperlink ref="H88" r:id="rId86" xr:uid="{00000000-0004-0000-0200-000055000000}"/>
    <hyperlink ref="H89" r:id="rId87" xr:uid="{00000000-0004-0000-0200-000056000000}"/>
    <hyperlink ref="H90" r:id="rId88" xr:uid="{00000000-0004-0000-0200-000057000000}"/>
    <hyperlink ref="H91" r:id="rId89" xr:uid="{00000000-0004-0000-0200-000058000000}"/>
    <hyperlink ref="H92" r:id="rId90" xr:uid="{00000000-0004-0000-0200-000059000000}"/>
    <hyperlink ref="H93" r:id="rId91" xr:uid="{00000000-0004-0000-0200-00005A000000}"/>
    <hyperlink ref="H94" r:id="rId92" xr:uid="{00000000-0004-0000-0200-00005B000000}"/>
    <hyperlink ref="H95" r:id="rId93" xr:uid="{00000000-0004-0000-0200-00005C000000}"/>
    <hyperlink ref="H96" r:id="rId94" xr:uid="{00000000-0004-0000-0200-00005D000000}"/>
    <hyperlink ref="H97" r:id="rId95" xr:uid="{00000000-0004-0000-0200-00005E000000}"/>
    <hyperlink ref="H98" r:id="rId96" xr:uid="{00000000-0004-0000-0200-00005F000000}"/>
    <hyperlink ref="H99" r:id="rId97" xr:uid="{00000000-0004-0000-0200-000060000000}"/>
    <hyperlink ref="H100" r:id="rId98" xr:uid="{00000000-0004-0000-0200-000061000000}"/>
    <hyperlink ref="H101" r:id="rId99" xr:uid="{00000000-0004-0000-0200-000062000000}"/>
    <hyperlink ref="H102" r:id="rId100" xr:uid="{00000000-0004-0000-0200-000063000000}"/>
    <hyperlink ref="H103" r:id="rId101" xr:uid="{00000000-0004-0000-0200-000064000000}"/>
    <hyperlink ref="H104" r:id="rId102" xr:uid="{00000000-0004-0000-0200-000065000000}"/>
    <hyperlink ref="H105" r:id="rId103" xr:uid="{00000000-0004-0000-0200-000066000000}"/>
    <hyperlink ref="H106" r:id="rId104" xr:uid="{00000000-0004-0000-0200-000067000000}"/>
    <hyperlink ref="H107" r:id="rId105" xr:uid="{00000000-0004-0000-0200-000068000000}"/>
    <hyperlink ref="H108" r:id="rId106" xr:uid="{00000000-0004-0000-0200-000069000000}"/>
    <hyperlink ref="H109" r:id="rId107" xr:uid="{00000000-0004-0000-0200-00006A000000}"/>
    <hyperlink ref="H110" r:id="rId108" xr:uid="{00000000-0004-0000-0200-00006B000000}"/>
    <hyperlink ref="H111" r:id="rId109" xr:uid="{00000000-0004-0000-0200-00006C000000}"/>
    <hyperlink ref="H112" r:id="rId110" xr:uid="{00000000-0004-0000-0200-00006D000000}"/>
    <hyperlink ref="H113" r:id="rId111" xr:uid="{00000000-0004-0000-0200-00006E000000}"/>
    <hyperlink ref="H114" r:id="rId112" xr:uid="{00000000-0004-0000-0200-00006F000000}"/>
    <hyperlink ref="H115" r:id="rId113" xr:uid="{00000000-0004-0000-0200-000070000000}"/>
    <hyperlink ref="H116" r:id="rId114" xr:uid="{00000000-0004-0000-0200-000071000000}"/>
    <hyperlink ref="H117" r:id="rId115" xr:uid="{00000000-0004-0000-0200-000072000000}"/>
    <hyperlink ref="H118" r:id="rId116" xr:uid="{00000000-0004-0000-0200-000073000000}"/>
    <hyperlink ref="H119" r:id="rId117" xr:uid="{00000000-0004-0000-0200-000074000000}"/>
    <hyperlink ref="H120" r:id="rId118" xr:uid="{00000000-0004-0000-0200-000075000000}"/>
    <hyperlink ref="H121" r:id="rId119" xr:uid="{00000000-0004-0000-0200-000076000000}"/>
    <hyperlink ref="H122" r:id="rId120" xr:uid="{00000000-0004-0000-0200-000077000000}"/>
    <hyperlink ref="H123" r:id="rId121" xr:uid="{00000000-0004-0000-0200-000078000000}"/>
    <hyperlink ref="H124" r:id="rId122" xr:uid="{00000000-0004-0000-0200-000079000000}"/>
    <hyperlink ref="H125" r:id="rId123" xr:uid="{00000000-0004-0000-0200-00007A000000}"/>
    <hyperlink ref="H126" r:id="rId124" xr:uid="{00000000-0004-0000-0200-00007B000000}"/>
    <hyperlink ref="H127" r:id="rId125" xr:uid="{00000000-0004-0000-0200-00007C000000}"/>
    <hyperlink ref="H128" r:id="rId126" xr:uid="{00000000-0004-0000-0200-00007D000000}"/>
    <hyperlink ref="H129" r:id="rId127" xr:uid="{00000000-0004-0000-0200-00007E000000}"/>
    <hyperlink ref="H130" r:id="rId128" xr:uid="{00000000-0004-0000-0200-00007F000000}"/>
    <hyperlink ref="H131" r:id="rId129" xr:uid="{00000000-0004-0000-0200-000080000000}"/>
    <hyperlink ref="H132" r:id="rId130" xr:uid="{00000000-0004-0000-0200-000081000000}"/>
    <hyperlink ref="H133" r:id="rId131" xr:uid="{00000000-0004-0000-0200-000082000000}"/>
    <hyperlink ref="H134" r:id="rId132" xr:uid="{00000000-0004-0000-0200-000083000000}"/>
    <hyperlink ref="H135" r:id="rId133" xr:uid="{00000000-0004-0000-0200-000084000000}"/>
    <hyperlink ref="H136" r:id="rId134" xr:uid="{00000000-0004-0000-0200-000085000000}"/>
    <hyperlink ref="H137" r:id="rId135" xr:uid="{00000000-0004-0000-0200-000086000000}"/>
    <hyperlink ref="H138" r:id="rId136" xr:uid="{00000000-0004-0000-0200-000087000000}"/>
    <hyperlink ref="H139" r:id="rId137" xr:uid="{00000000-0004-0000-0200-000088000000}"/>
    <hyperlink ref="H140" r:id="rId138" xr:uid="{00000000-0004-0000-0200-000089000000}"/>
    <hyperlink ref="H141" r:id="rId139" xr:uid="{00000000-0004-0000-0200-00008A000000}"/>
    <hyperlink ref="H142" r:id="rId140" xr:uid="{00000000-0004-0000-0200-00008B000000}"/>
    <hyperlink ref="H143" r:id="rId141" xr:uid="{00000000-0004-0000-0200-00008C000000}"/>
    <hyperlink ref="H144" r:id="rId142" xr:uid="{00000000-0004-0000-0200-00008D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検索</vt:lpstr>
      <vt:lpstr>仮名検索</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LAVIEちゃん</dc:creator>
  <cp:lastModifiedBy>千佳子 田原</cp:lastModifiedBy>
  <dcterms:modified xsi:type="dcterms:W3CDTF">2025-09-19T12:29:43Z</dcterms:modified>
</cp:coreProperties>
</file>